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1840" windowHeight="12075"/>
  </bookViews>
  <sheets>
    <sheet name="2016" sheetId="1" r:id="rId1"/>
  </sheets>
  <definedNames>
    <definedName name="_xlnm.Print_Area" localSheetId="0">'2016'!$A$1:$N$83</definedName>
  </definedNames>
  <calcPr calcId="145621"/>
</workbook>
</file>

<file path=xl/calcChain.xml><?xml version="1.0" encoding="utf-8"?>
<calcChain xmlns="http://schemas.openxmlformats.org/spreadsheetml/2006/main">
  <c r="M71" i="1" l="1"/>
  <c r="L71" i="1"/>
  <c r="K71" i="1"/>
  <c r="J71" i="1"/>
  <c r="I71" i="1"/>
  <c r="H71" i="1"/>
  <c r="G71" i="1"/>
  <c r="F71" i="1"/>
  <c r="E71" i="1"/>
  <c r="D71" i="1"/>
  <c r="C71" i="1"/>
  <c r="B71" i="1"/>
  <c r="N70" i="1"/>
  <c r="N71" i="1" s="1"/>
  <c r="N69" i="1"/>
  <c r="M66" i="1"/>
  <c r="L66" i="1"/>
  <c r="K66" i="1"/>
  <c r="J66" i="1"/>
  <c r="I66" i="1"/>
  <c r="H66" i="1"/>
  <c r="G66" i="1"/>
  <c r="F66" i="1"/>
  <c r="E66" i="1"/>
  <c r="D66" i="1"/>
  <c r="C66" i="1"/>
  <c r="B66" i="1"/>
  <c r="N65" i="1"/>
  <c r="N66" i="1" s="1"/>
  <c r="N64" i="1"/>
  <c r="L61" i="1"/>
  <c r="M60" i="1"/>
  <c r="M61" i="1" s="1"/>
  <c r="K60" i="1"/>
  <c r="K61" i="1" s="1"/>
  <c r="J60" i="1"/>
  <c r="J61" i="1" s="1"/>
  <c r="I60" i="1"/>
  <c r="I61" i="1" s="1"/>
  <c r="H60" i="1"/>
  <c r="H61" i="1" s="1"/>
  <c r="G60" i="1"/>
  <c r="G61" i="1" s="1"/>
  <c r="F60" i="1"/>
  <c r="F61" i="1" s="1"/>
  <c r="E60" i="1"/>
  <c r="E61" i="1" s="1"/>
  <c r="D60" i="1"/>
  <c r="D61" i="1" s="1"/>
  <c r="C60" i="1"/>
  <c r="C61" i="1" s="1"/>
  <c r="B60" i="1"/>
  <c r="B61" i="1" s="1"/>
  <c r="M59" i="1"/>
  <c r="K59" i="1"/>
  <c r="I59" i="1"/>
  <c r="H59" i="1"/>
  <c r="G59" i="1"/>
  <c r="F59" i="1"/>
  <c r="E59" i="1"/>
  <c r="D59" i="1"/>
  <c r="B59" i="1"/>
  <c r="N59" i="1" s="1"/>
  <c r="M56" i="1"/>
  <c r="L56" i="1"/>
  <c r="K56" i="1"/>
  <c r="J56" i="1"/>
  <c r="I56" i="1"/>
  <c r="H56" i="1"/>
  <c r="G56" i="1"/>
  <c r="F56" i="1"/>
  <c r="E56" i="1"/>
  <c r="D56" i="1"/>
  <c r="C56" i="1"/>
  <c r="B56" i="1"/>
  <c r="N56" i="1" s="1"/>
  <c r="N55" i="1"/>
  <c r="N54" i="1"/>
  <c r="M51" i="1"/>
  <c r="L51" i="1"/>
  <c r="K51" i="1"/>
  <c r="J51" i="1"/>
  <c r="I51" i="1"/>
  <c r="H51" i="1"/>
  <c r="G51" i="1"/>
  <c r="F51" i="1"/>
  <c r="E51" i="1"/>
  <c r="D51" i="1"/>
  <c r="C51" i="1"/>
  <c r="B51" i="1"/>
  <c r="N51" i="1" s="1"/>
  <c r="N50" i="1"/>
  <c r="N49" i="1"/>
  <c r="M46" i="1"/>
  <c r="L46" i="1"/>
  <c r="K46" i="1"/>
  <c r="J46" i="1"/>
  <c r="I46" i="1"/>
  <c r="H46" i="1"/>
  <c r="G46" i="1"/>
  <c r="F46" i="1"/>
  <c r="E46" i="1"/>
  <c r="D46" i="1"/>
  <c r="C46" i="1"/>
  <c r="B46" i="1"/>
  <c r="N46" i="1" s="1"/>
  <c r="N45" i="1"/>
  <c r="N40" i="1" s="1"/>
  <c r="N44" i="1"/>
  <c r="M40" i="1"/>
  <c r="M76" i="1" s="1"/>
  <c r="M77" i="1" s="1"/>
  <c r="L40" i="1"/>
  <c r="L76" i="1" s="1"/>
  <c r="K40" i="1"/>
  <c r="K76" i="1" s="1"/>
  <c r="K77" i="1" s="1"/>
  <c r="J40" i="1"/>
  <c r="J76" i="1" s="1"/>
  <c r="I40" i="1"/>
  <c r="I76" i="1" s="1"/>
  <c r="I77" i="1" s="1"/>
  <c r="H40" i="1"/>
  <c r="H76" i="1" s="1"/>
  <c r="G40" i="1"/>
  <c r="G76" i="1" s="1"/>
  <c r="G77" i="1" s="1"/>
  <c r="F40" i="1"/>
  <c r="F76" i="1" s="1"/>
  <c r="E40" i="1"/>
  <c r="E76" i="1" s="1"/>
  <c r="E77" i="1" s="1"/>
  <c r="D40" i="1"/>
  <c r="D76" i="1" s="1"/>
  <c r="C40" i="1"/>
  <c r="C76" i="1" s="1"/>
  <c r="C77" i="1" s="1"/>
  <c r="B40" i="1"/>
  <c r="B76" i="1" s="1"/>
  <c r="N39" i="1"/>
  <c r="M39" i="1"/>
  <c r="M75" i="1" s="1"/>
  <c r="L39" i="1"/>
  <c r="L75" i="1" s="1"/>
  <c r="K39" i="1"/>
  <c r="K75" i="1" s="1"/>
  <c r="J39" i="1"/>
  <c r="J41" i="1" s="1"/>
  <c r="I39" i="1"/>
  <c r="I75" i="1" s="1"/>
  <c r="H39" i="1"/>
  <c r="H75" i="1" s="1"/>
  <c r="G39" i="1"/>
  <c r="G75" i="1" s="1"/>
  <c r="F39" i="1"/>
  <c r="F41" i="1" s="1"/>
  <c r="E39" i="1"/>
  <c r="E75" i="1" s="1"/>
  <c r="D39" i="1"/>
  <c r="D75" i="1" s="1"/>
  <c r="C39" i="1"/>
  <c r="C75" i="1" s="1"/>
  <c r="B39" i="1"/>
  <c r="B41" i="1" s="1"/>
  <c r="M34" i="1"/>
  <c r="L34" i="1"/>
  <c r="K34" i="1"/>
  <c r="J34" i="1"/>
  <c r="I34" i="1"/>
  <c r="H34" i="1"/>
  <c r="G34" i="1"/>
  <c r="F34" i="1"/>
  <c r="E34" i="1"/>
  <c r="D34" i="1"/>
  <c r="C34" i="1"/>
  <c r="B34" i="1"/>
  <c r="N34" i="1" s="1"/>
  <c r="N33" i="1"/>
  <c r="N32" i="1"/>
  <c r="M29" i="1"/>
  <c r="L29" i="1"/>
  <c r="K29" i="1"/>
  <c r="J29" i="1"/>
  <c r="I29" i="1"/>
  <c r="H29" i="1"/>
  <c r="G29" i="1"/>
  <c r="F29" i="1"/>
  <c r="E29" i="1"/>
  <c r="D29" i="1"/>
  <c r="C29" i="1"/>
  <c r="B29" i="1"/>
  <c r="N29" i="1" s="1"/>
  <c r="N28" i="1"/>
  <c r="N27" i="1"/>
  <c r="M25" i="1"/>
  <c r="L25" i="1"/>
  <c r="K25" i="1"/>
  <c r="J25" i="1"/>
  <c r="I25" i="1"/>
  <c r="H25" i="1"/>
  <c r="G25" i="1"/>
  <c r="F25" i="1"/>
  <c r="E25" i="1"/>
  <c r="D25" i="1"/>
  <c r="C25" i="1"/>
  <c r="B25" i="1"/>
  <c r="N25" i="1" s="1"/>
  <c r="N24" i="1"/>
  <c r="N23" i="1"/>
  <c r="M21" i="1"/>
  <c r="L21" i="1"/>
  <c r="K21" i="1"/>
  <c r="J21" i="1"/>
  <c r="I21" i="1"/>
  <c r="H21" i="1"/>
  <c r="G21" i="1"/>
  <c r="F21" i="1"/>
  <c r="E21" i="1"/>
  <c r="D21" i="1"/>
  <c r="C21" i="1"/>
  <c r="B21" i="1"/>
  <c r="N21" i="1" s="1"/>
  <c r="N20" i="1"/>
  <c r="N19" i="1"/>
  <c r="M14" i="1"/>
  <c r="L14" i="1"/>
  <c r="K14" i="1"/>
  <c r="J14" i="1"/>
  <c r="I14" i="1"/>
  <c r="H14" i="1"/>
  <c r="G14" i="1"/>
  <c r="F14" i="1"/>
  <c r="E14" i="1"/>
  <c r="D14" i="1"/>
  <c r="C14" i="1"/>
  <c r="B14" i="1"/>
  <c r="N13" i="1"/>
  <c r="N14" i="1" s="1"/>
  <c r="N12" i="1"/>
  <c r="N75" i="1" s="1"/>
  <c r="J77" i="1" l="1"/>
  <c r="D77" i="1"/>
  <c r="H77" i="1"/>
  <c r="L77" i="1"/>
  <c r="D41" i="1"/>
  <c r="H41" i="1"/>
  <c r="L41" i="1"/>
  <c r="E41" i="1"/>
  <c r="I41" i="1"/>
  <c r="M41" i="1"/>
  <c r="N60" i="1"/>
  <c r="N61" i="1" s="1"/>
  <c r="B75" i="1"/>
  <c r="B77" i="1" s="1"/>
  <c r="N77" i="1" s="1"/>
  <c r="F75" i="1"/>
  <c r="F77" i="1" s="1"/>
  <c r="J75" i="1"/>
  <c r="N76" i="1"/>
  <c r="C41" i="1"/>
  <c r="N41" i="1" s="1"/>
  <c r="G41" i="1"/>
  <c r="K41" i="1"/>
</calcChain>
</file>

<file path=xl/sharedStrings.xml><?xml version="1.0" encoding="utf-8"?>
<sst xmlns="http://schemas.openxmlformats.org/spreadsheetml/2006/main" count="77" uniqueCount="44">
  <si>
    <t>FIDEICOMISO DE RECUPERACIÓN CREDITICIA DE LA CUIDAD DE MÉXICO    (FIDERE)</t>
  </si>
  <si>
    <t>GERENCIA DE RECUPERACIÓN DE CRÉDITOS</t>
  </si>
  <si>
    <t>SUBGERENCIA DE CONTROL DE CARTERAS</t>
  </si>
  <si>
    <t>UNIDAD DEPARTAMENTAL DE CONSOLIDACIÓN CONTABLE</t>
  </si>
  <si>
    <t>COMPARATIVO ENTRE EL PROGRAMADO Y LA RECUPERACIÓN ENERO - DICIEMBRE DE 2016</t>
  </si>
  <si>
    <t>(  M I L E S   D E   P E S O S  )</t>
  </si>
  <si>
    <t>CARTERA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</si>
  <si>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</si>
  <si>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</si>
  <si>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</si>
  <si>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</si>
  <si>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</si>
  <si>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</si>
  <si>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</si>
  <si>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</si>
  <si>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</si>
  <si>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</si>
  <si>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</si>
  <si>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</si>
  <si>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TOTAL  </t>
  </si>
  <si>
    <t>BANCARIA</t>
  </si>
  <si>
    <t xml:space="preserve">     Programado</t>
  </si>
  <si>
    <t xml:space="preserve">     Recuperado</t>
  </si>
  <si>
    <t xml:space="preserve">     Variación</t>
  </si>
  <si>
    <t>GUBERNAMENTAL</t>
  </si>
  <si>
    <t>FIVIDESU</t>
  </si>
  <si>
    <t>FICAPRO</t>
  </si>
  <si>
    <t>INVI</t>
  </si>
  <si>
    <t>PROPIA</t>
  </si>
  <si>
    <t>SOCIAL</t>
  </si>
  <si>
    <t>SEDECO - BANRURAL</t>
  </si>
  <si>
    <t xml:space="preserve">             FDO. MTO Y GTA.</t>
  </si>
  <si>
    <t xml:space="preserve">              Programado</t>
  </si>
  <si>
    <t xml:space="preserve">              Recuperado</t>
  </si>
  <si>
    <t xml:space="preserve">              Variación</t>
  </si>
  <si>
    <t xml:space="preserve">             SEDECO - FONDECO</t>
  </si>
  <si>
    <t xml:space="preserve">             SEDECO - FOCOMI</t>
  </si>
  <si>
    <t>FAC Y OTRAS</t>
  </si>
  <si>
    <t xml:space="preserve">         </t>
  </si>
  <si>
    <t xml:space="preserve">             FAC</t>
  </si>
  <si>
    <t xml:space="preserve">             OTRAS</t>
  </si>
  <si>
    <t>TOTAL</t>
  </si>
  <si>
    <t xml:space="preserve">       J.U.D.C.C. </t>
  </si>
  <si>
    <t xml:space="preserve">   12/ enero 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</si>
</sst>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#,##0.00_ ;\-#,##0.00\ "/>
    <numFmt numFmtId="165" formatCode="_(* #,##0.00_);_(* \(#,##0.00\);_(* &quot;-&quot;??_);_(@_)"/>
    <numFmt numFmtId="166" formatCode="_(* #,##0.00_);_(* \(#,##0.00\);_(* &quot;0.00&quot;\);_(@_)"/>
    <numFmt numFmtId="167" formatCode="_(* #,##0.00_);_(* \(#,##0.00\);_(* &quot;0.00&quot;_);_(@_)"/>
    <numFmt numFmtId="168" formatCode="#,##0.0000000000000000000_ ;\-#,##0.0000000000000000000\ "/>
    <numFmt numFmtId="169" formatCode="_([$€]* #,##0.00_);_([$€]* \(#,##0.00\);_([$€]* &quot;-&quot;??_);_(@_)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u/>
      <sz val="9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18" applyNumberFormat="0" applyAlignment="0" applyProtection="0"/>
    <xf numFmtId="0" fontId="13" fillId="21" borderId="19" applyNumberFormat="0" applyAlignment="0" applyProtection="0"/>
    <xf numFmtId="169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20" applyNumberFormat="0" applyFill="0" applyAlignment="0" applyProtection="0"/>
    <xf numFmtId="0" fontId="17" fillId="0" borderId="21" applyNumberFormat="0" applyFill="0" applyAlignment="0" applyProtection="0"/>
    <xf numFmtId="0" fontId="18" fillId="0" borderId="22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8" applyNumberFormat="0" applyAlignment="0" applyProtection="0"/>
    <xf numFmtId="0" fontId="20" fillId="0" borderId="2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24" applyNumberFormat="0" applyFont="0" applyAlignment="0" applyProtection="0"/>
    <xf numFmtId="0" fontId="21" fillId="20" borderId="25" applyNumberFormat="0" applyAlignment="0" applyProtection="0"/>
    <xf numFmtId="9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1"/>
    <xf numFmtId="0" fontId="3" fillId="0" borderId="0" xfId="1" applyFont="1" applyAlignment="1">
      <alignment horizontal="center"/>
    </xf>
    <xf numFmtId="0" fontId="2" fillId="0" borderId="0" xfId="1" applyFont="1"/>
    <xf numFmtId="0" fontId="1" fillId="0" borderId="0" xfId="1" applyBorder="1"/>
    <xf numFmtId="4" fontId="1" fillId="0" borderId="0" xfId="1" applyNumberFormat="1"/>
    <xf numFmtId="4" fontId="5" fillId="0" borderId="9" xfId="1" applyNumberFormat="1" applyFont="1" applyBorder="1" applyAlignment="1"/>
    <xf numFmtId="164" fontId="6" fillId="0" borderId="10" xfId="2" applyNumberFormat="1" applyFont="1" applyBorder="1" applyAlignment="1"/>
    <xf numFmtId="164" fontId="6" fillId="0" borderId="10" xfId="2" applyNumberFormat="1" applyFont="1" applyBorder="1"/>
    <xf numFmtId="164" fontId="6" fillId="0" borderId="11" xfId="2" applyNumberFormat="1" applyFont="1" applyBorder="1"/>
    <xf numFmtId="164" fontId="6" fillId="0" borderId="12" xfId="1" applyNumberFormat="1" applyFont="1" applyBorder="1"/>
    <xf numFmtId="164" fontId="6" fillId="0" borderId="13" xfId="1" applyNumberFormat="1" applyFont="1" applyBorder="1"/>
    <xf numFmtId="164" fontId="6" fillId="0" borderId="14" xfId="1" applyNumberFormat="1" applyFont="1" applyBorder="1"/>
    <xf numFmtId="4" fontId="2" fillId="0" borderId="15" xfId="1" applyNumberFormat="1" applyFont="1" applyBorder="1" applyAlignment="1">
      <alignment horizontal="left"/>
    </xf>
    <xf numFmtId="164" fontId="6" fillId="0" borderId="12" xfId="2" applyNumberFormat="1" applyFont="1" applyBorder="1"/>
    <xf numFmtId="164" fontId="6" fillId="0" borderId="13" xfId="2" applyNumberFormat="1" applyFont="1" applyBorder="1"/>
    <xf numFmtId="39" fontId="1" fillId="0" borderId="0" xfId="1" applyNumberFormat="1" applyFont="1"/>
    <xf numFmtId="165" fontId="6" fillId="0" borderId="12" xfId="2" applyNumberFormat="1" applyFont="1" applyBorder="1" applyAlignment="1"/>
    <xf numFmtId="165" fontId="6" fillId="0" borderId="14" xfId="2" applyNumberFormat="1" applyFont="1" applyBorder="1" applyAlignment="1"/>
    <xf numFmtId="164" fontId="6" fillId="0" borderId="12" xfId="2" applyNumberFormat="1" applyFont="1" applyBorder="1" applyAlignment="1"/>
    <xf numFmtId="164" fontId="6" fillId="0" borderId="13" xfId="2" applyNumberFormat="1" applyFont="1" applyBorder="1" applyAlignment="1"/>
    <xf numFmtId="4" fontId="5" fillId="0" borderId="15" xfId="1" applyNumberFormat="1" applyFont="1" applyBorder="1" applyAlignment="1"/>
    <xf numFmtId="4" fontId="3" fillId="0" borderId="15" xfId="1" applyNumberFormat="1" applyFont="1" applyBorder="1" applyAlignment="1">
      <alignment horizontal="left"/>
    </xf>
    <xf numFmtId="39" fontId="1" fillId="0" borderId="0" xfId="1" applyNumberFormat="1"/>
    <xf numFmtId="166" fontId="6" fillId="0" borderId="14" xfId="1" applyNumberFormat="1" applyFont="1" applyBorder="1"/>
    <xf numFmtId="165" fontId="6" fillId="0" borderId="14" xfId="1" applyNumberFormat="1" applyFont="1" applyBorder="1"/>
    <xf numFmtId="4" fontId="3" fillId="0" borderId="15" xfId="1" applyNumberFormat="1" applyFont="1" applyBorder="1" applyAlignment="1"/>
    <xf numFmtId="165" fontId="6" fillId="0" borderId="13" xfId="2" applyNumberFormat="1" applyFont="1" applyBorder="1" applyAlignment="1"/>
    <xf numFmtId="4" fontId="5" fillId="0" borderId="15" xfId="1" applyNumberFormat="1" applyFont="1" applyBorder="1" applyAlignment="1">
      <alignment horizontal="left"/>
    </xf>
    <xf numFmtId="164" fontId="6" fillId="0" borderId="14" xfId="2" applyNumberFormat="1" applyFont="1" applyBorder="1" applyAlignment="1"/>
    <xf numFmtId="164" fontId="1" fillId="0" borderId="0" xfId="1" applyNumberFormat="1"/>
    <xf numFmtId="167" fontId="6" fillId="0" borderId="12" xfId="2" applyNumberFormat="1" applyFont="1" applyBorder="1" applyAlignment="1"/>
    <xf numFmtId="4" fontId="3" fillId="0" borderId="15" xfId="1" applyNumberFormat="1" applyFont="1" applyBorder="1" applyAlignment="1">
      <alignment horizontal="left" vertical="center"/>
    </xf>
    <xf numFmtId="164" fontId="7" fillId="0" borderId="12" xfId="2" applyNumberFormat="1" applyFont="1" applyBorder="1" applyAlignment="1"/>
    <xf numFmtId="164" fontId="7" fillId="0" borderId="14" xfId="2" applyNumberFormat="1" applyFont="1" applyBorder="1" applyAlignment="1"/>
    <xf numFmtId="165" fontId="7" fillId="0" borderId="12" xfId="2" applyNumberFormat="1" applyFont="1" applyBorder="1" applyAlignment="1"/>
    <xf numFmtId="165" fontId="7" fillId="0" borderId="14" xfId="1" applyNumberFormat="1" applyFont="1" applyBorder="1"/>
    <xf numFmtId="4" fontId="2" fillId="0" borderId="5" xfId="1" applyNumberFormat="1" applyFont="1" applyBorder="1" applyAlignment="1">
      <alignment horizontal="left"/>
    </xf>
    <xf numFmtId="164" fontId="6" fillId="0" borderId="6" xfId="2" applyNumberFormat="1" applyFont="1" applyBorder="1" applyAlignment="1"/>
    <xf numFmtId="164" fontId="6" fillId="0" borderId="6" xfId="2" applyNumberFormat="1" applyFont="1" applyBorder="1"/>
    <xf numFmtId="164" fontId="6" fillId="0" borderId="16" xfId="2" applyNumberFormat="1" applyFont="1" applyBorder="1"/>
    <xf numFmtId="164" fontId="6" fillId="0" borderId="6" xfId="1" applyNumberFormat="1" applyFont="1" applyBorder="1"/>
    <xf numFmtId="164" fontId="6" fillId="0" borderId="16" xfId="1" applyNumberFormat="1" applyFont="1" applyBorder="1"/>
    <xf numFmtId="164" fontId="6" fillId="0" borderId="17" xfId="1" applyNumberFormat="1" applyFont="1" applyBorder="1"/>
    <xf numFmtId="39" fontId="1" fillId="0" borderId="0" xfId="1" applyNumberFormat="1" applyAlignment="1"/>
    <xf numFmtId="39" fontId="2" fillId="0" borderId="0" xfId="1" applyNumberFormat="1" applyFont="1"/>
    <xf numFmtId="168" fontId="1" fillId="0" borderId="0" xfId="1" applyNumberFormat="1" applyAlignment="1"/>
    <xf numFmtId="0" fontId="8" fillId="0" borderId="0" xfId="1" applyFont="1"/>
    <xf numFmtId="39" fontId="7" fillId="0" borderId="0" xfId="1" applyNumberFormat="1" applyFont="1"/>
    <xf numFmtId="0" fontId="4" fillId="0" borderId="3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4" fontId="4" fillId="0" borderId="4" xfId="1" applyNumberFormat="1" applyFont="1" applyBorder="1" applyAlignment="1">
      <alignment horizontal="center" vertical="center"/>
    </xf>
    <xf numFmtId="4" fontId="4" fillId="0" borderId="8" xfId="1" applyNumberFormat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39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</cellXfs>
  <cellStyles count="49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uro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Millares 2" xfId="2"/>
    <cellStyle name="Millares 3" xfId="39"/>
    <cellStyle name="Millares 4" xfId="40"/>
    <cellStyle name="Millares 5" xfId="41"/>
    <cellStyle name="Normal" xfId="0" builtinId="0"/>
    <cellStyle name="Normal 2" xfId="1"/>
    <cellStyle name="Normal 2 2" xfId="42"/>
    <cellStyle name="Normal 3" xfId="43"/>
    <cellStyle name="Note" xfId="44"/>
    <cellStyle name="Output" xfId="45"/>
    <cellStyle name="Porcentual 2" xfId="46"/>
    <cellStyle name="Title" xfId="47"/>
    <cellStyle name="Warning Text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4"/>
  <sheetViews>
    <sheetView tabSelected="1" workbookViewId="0">
      <pane xSplit="1" topLeftCell="B1" activePane="topRight" state="frozenSplit"/>
      <selection activeCell="I33" sqref="I33"/>
      <selection pane="topRight" activeCell="A5" sqref="A5:N5"/>
    </sheetView>
  </sheetViews>
  <sheetFormatPr baseColWidth="10" defaultRowHeight="12.75" x14ac:dyDescent="0.2"/>
  <cols>
    <col min="1" max="1" width="30.5703125" style="1" customWidth="1"/>
    <col min="2" max="2" width="13.7109375" style="1" customWidth="1"/>
    <col min="3" max="3" width="13.7109375" style="3" customWidth="1"/>
    <col min="4" max="6" width="13.7109375" style="1" customWidth="1"/>
    <col min="7" max="13" width="13.7109375" style="5" customWidth="1"/>
    <col min="14" max="14" width="13.7109375" style="1" customWidth="1"/>
    <col min="15" max="15" width="11.7109375" style="1" bestFit="1" customWidth="1"/>
    <col min="16" max="256" width="11.42578125" style="1"/>
    <col min="257" max="257" width="30.5703125" style="1" customWidth="1"/>
    <col min="258" max="270" width="13.7109375" style="1" customWidth="1"/>
    <col min="271" max="271" width="11.7109375" style="1" bestFit="1" customWidth="1"/>
    <col min="272" max="512" width="11.42578125" style="1"/>
    <col min="513" max="513" width="30.5703125" style="1" customWidth="1"/>
    <col min="514" max="526" width="13.7109375" style="1" customWidth="1"/>
    <col min="527" max="527" width="11.7109375" style="1" bestFit="1" customWidth="1"/>
    <col min="528" max="768" width="11.42578125" style="1"/>
    <col min="769" max="769" width="30.5703125" style="1" customWidth="1"/>
    <col min="770" max="782" width="13.7109375" style="1" customWidth="1"/>
    <col min="783" max="783" width="11.7109375" style="1" bestFit="1" customWidth="1"/>
    <col min="784" max="1024" width="11.42578125" style="1"/>
    <col min="1025" max="1025" width="30.5703125" style="1" customWidth="1"/>
    <col min="1026" max="1038" width="13.7109375" style="1" customWidth="1"/>
    <col min="1039" max="1039" width="11.7109375" style="1" bestFit="1" customWidth="1"/>
    <col min="1040" max="1280" width="11.42578125" style="1"/>
    <col min="1281" max="1281" width="30.5703125" style="1" customWidth="1"/>
    <col min="1282" max="1294" width="13.7109375" style="1" customWidth="1"/>
    <col min="1295" max="1295" width="11.7109375" style="1" bestFit="1" customWidth="1"/>
    <col min="1296" max="1536" width="11.42578125" style="1"/>
    <col min="1537" max="1537" width="30.5703125" style="1" customWidth="1"/>
    <col min="1538" max="1550" width="13.7109375" style="1" customWidth="1"/>
    <col min="1551" max="1551" width="11.7109375" style="1" bestFit="1" customWidth="1"/>
    <col min="1552" max="1792" width="11.42578125" style="1"/>
    <col min="1793" max="1793" width="30.5703125" style="1" customWidth="1"/>
    <col min="1794" max="1806" width="13.7109375" style="1" customWidth="1"/>
    <col min="1807" max="1807" width="11.7109375" style="1" bestFit="1" customWidth="1"/>
    <col min="1808" max="2048" width="11.42578125" style="1"/>
    <col min="2049" max="2049" width="30.5703125" style="1" customWidth="1"/>
    <col min="2050" max="2062" width="13.7109375" style="1" customWidth="1"/>
    <col min="2063" max="2063" width="11.7109375" style="1" bestFit="1" customWidth="1"/>
    <col min="2064" max="2304" width="11.42578125" style="1"/>
    <col min="2305" max="2305" width="30.5703125" style="1" customWidth="1"/>
    <col min="2306" max="2318" width="13.7109375" style="1" customWidth="1"/>
    <col min="2319" max="2319" width="11.7109375" style="1" bestFit="1" customWidth="1"/>
    <col min="2320" max="2560" width="11.42578125" style="1"/>
    <col min="2561" max="2561" width="30.5703125" style="1" customWidth="1"/>
    <col min="2562" max="2574" width="13.7109375" style="1" customWidth="1"/>
    <col min="2575" max="2575" width="11.7109375" style="1" bestFit="1" customWidth="1"/>
    <col min="2576" max="2816" width="11.42578125" style="1"/>
    <col min="2817" max="2817" width="30.5703125" style="1" customWidth="1"/>
    <col min="2818" max="2830" width="13.7109375" style="1" customWidth="1"/>
    <col min="2831" max="2831" width="11.7109375" style="1" bestFit="1" customWidth="1"/>
    <col min="2832" max="3072" width="11.42578125" style="1"/>
    <col min="3073" max="3073" width="30.5703125" style="1" customWidth="1"/>
    <col min="3074" max="3086" width="13.7109375" style="1" customWidth="1"/>
    <col min="3087" max="3087" width="11.7109375" style="1" bestFit="1" customWidth="1"/>
    <col min="3088" max="3328" width="11.42578125" style="1"/>
    <col min="3329" max="3329" width="30.5703125" style="1" customWidth="1"/>
    <col min="3330" max="3342" width="13.7109375" style="1" customWidth="1"/>
    <col min="3343" max="3343" width="11.7109375" style="1" bestFit="1" customWidth="1"/>
    <col min="3344" max="3584" width="11.42578125" style="1"/>
    <col min="3585" max="3585" width="30.5703125" style="1" customWidth="1"/>
    <col min="3586" max="3598" width="13.7109375" style="1" customWidth="1"/>
    <col min="3599" max="3599" width="11.7109375" style="1" bestFit="1" customWidth="1"/>
    <col min="3600" max="3840" width="11.42578125" style="1"/>
    <col min="3841" max="3841" width="30.5703125" style="1" customWidth="1"/>
    <col min="3842" max="3854" width="13.7109375" style="1" customWidth="1"/>
    <col min="3855" max="3855" width="11.7109375" style="1" bestFit="1" customWidth="1"/>
    <col min="3856" max="4096" width="11.42578125" style="1"/>
    <col min="4097" max="4097" width="30.5703125" style="1" customWidth="1"/>
    <col min="4098" max="4110" width="13.7109375" style="1" customWidth="1"/>
    <col min="4111" max="4111" width="11.7109375" style="1" bestFit="1" customWidth="1"/>
    <col min="4112" max="4352" width="11.42578125" style="1"/>
    <col min="4353" max="4353" width="30.5703125" style="1" customWidth="1"/>
    <col min="4354" max="4366" width="13.7109375" style="1" customWidth="1"/>
    <col min="4367" max="4367" width="11.7109375" style="1" bestFit="1" customWidth="1"/>
    <col min="4368" max="4608" width="11.42578125" style="1"/>
    <col min="4609" max="4609" width="30.5703125" style="1" customWidth="1"/>
    <col min="4610" max="4622" width="13.7109375" style="1" customWidth="1"/>
    <col min="4623" max="4623" width="11.7109375" style="1" bestFit="1" customWidth="1"/>
    <col min="4624" max="4864" width="11.42578125" style="1"/>
    <col min="4865" max="4865" width="30.5703125" style="1" customWidth="1"/>
    <col min="4866" max="4878" width="13.7109375" style="1" customWidth="1"/>
    <col min="4879" max="4879" width="11.7109375" style="1" bestFit="1" customWidth="1"/>
    <col min="4880" max="5120" width="11.42578125" style="1"/>
    <col min="5121" max="5121" width="30.5703125" style="1" customWidth="1"/>
    <col min="5122" max="5134" width="13.7109375" style="1" customWidth="1"/>
    <col min="5135" max="5135" width="11.7109375" style="1" bestFit="1" customWidth="1"/>
    <col min="5136" max="5376" width="11.42578125" style="1"/>
    <col min="5377" max="5377" width="30.5703125" style="1" customWidth="1"/>
    <col min="5378" max="5390" width="13.7109375" style="1" customWidth="1"/>
    <col min="5391" max="5391" width="11.7109375" style="1" bestFit="1" customWidth="1"/>
    <col min="5392" max="5632" width="11.42578125" style="1"/>
    <col min="5633" max="5633" width="30.5703125" style="1" customWidth="1"/>
    <col min="5634" max="5646" width="13.7109375" style="1" customWidth="1"/>
    <col min="5647" max="5647" width="11.7109375" style="1" bestFit="1" customWidth="1"/>
    <col min="5648" max="5888" width="11.42578125" style="1"/>
    <col min="5889" max="5889" width="30.5703125" style="1" customWidth="1"/>
    <col min="5890" max="5902" width="13.7109375" style="1" customWidth="1"/>
    <col min="5903" max="5903" width="11.7109375" style="1" bestFit="1" customWidth="1"/>
    <col min="5904" max="6144" width="11.42578125" style="1"/>
    <col min="6145" max="6145" width="30.5703125" style="1" customWidth="1"/>
    <col min="6146" max="6158" width="13.7109375" style="1" customWidth="1"/>
    <col min="6159" max="6159" width="11.7109375" style="1" bestFit="1" customWidth="1"/>
    <col min="6160" max="6400" width="11.42578125" style="1"/>
    <col min="6401" max="6401" width="30.5703125" style="1" customWidth="1"/>
    <col min="6402" max="6414" width="13.7109375" style="1" customWidth="1"/>
    <col min="6415" max="6415" width="11.7109375" style="1" bestFit="1" customWidth="1"/>
    <col min="6416" max="6656" width="11.42578125" style="1"/>
    <col min="6657" max="6657" width="30.5703125" style="1" customWidth="1"/>
    <col min="6658" max="6670" width="13.7109375" style="1" customWidth="1"/>
    <col min="6671" max="6671" width="11.7109375" style="1" bestFit="1" customWidth="1"/>
    <col min="6672" max="6912" width="11.42578125" style="1"/>
    <col min="6913" max="6913" width="30.5703125" style="1" customWidth="1"/>
    <col min="6914" max="6926" width="13.7109375" style="1" customWidth="1"/>
    <col min="6927" max="6927" width="11.7109375" style="1" bestFit="1" customWidth="1"/>
    <col min="6928" max="7168" width="11.42578125" style="1"/>
    <col min="7169" max="7169" width="30.5703125" style="1" customWidth="1"/>
    <col min="7170" max="7182" width="13.7109375" style="1" customWidth="1"/>
    <col min="7183" max="7183" width="11.7109375" style="1" bestFit="1" customWidth="1"/>
    <col min="7184" max="7424" width="11.42578125" style="1"/>
    <col min="7425" max="7425" width="30.5703125" style="1" customWidth="1"/>
    <col min="7426" max="7438" width="13.7109375" style="1" customWidth="1"/>
    <col min="7439" max="7439" width="11.7109375" style="1" bestFit="1" customWidth="1"/>
    <col min="7440" max="7680" width="11.42578125" style="1"/>
    <col min="7681" max="7681" width="30.5703125" style="1" customWidth="1"/>
    <col min="7682" max="7694" width="13.7109375" style="1" customWidth="1"/>
    <col min="7695" max="7695" width="11.7109375" style="1" bestFit="1" customWidth="1"/>
    <col min="7696" max="7936" width="11.42578125" style="1"/>
    <col min="7937" max="7937" width="30.5703125" style="1" customWidth="1"/>
    <col min="7938" max="7950" width="13.7109375" style="1" customWidth="1"/>
    <col min="7951" max="7951" width="11.7109375" style="1" bestFit="1" customWidth="1"/>
    <col min="7952" max="8192" width="11.42578125" style="1"/>
    <col min="8193" max="8193" width="30.5703125" style="1" customWidth="1"/>
    <col min="8194" max="8206" width="13.7109375" style="1" customWidth="1"/>
    <col min="8207" max="8207" width="11.7109375" style="1" bestFit="1" customWidth="1"/>
    <col min="8208" max="8448" width="11.42578125" style="1"/>
    <col min="8449" max="8449" width="30.5703125" style="1" customWidth="1"/>
    <col min="8450" max="8462" width="13.7109375" style="1" customWidth="1"/>
    <col min="8463" max="8463" width="11.7109375" style="1" bestFit="1" customWidth="1"/>
    <col min="8464" max="8704" width="11.42578125" style="1"/>
    <col min="8705" max="8705" width="30.5703125" style="1" customWidth="1"/>
    <col min="8706" max="8718" width="13.7109375" style="1" customWidth="1"/>
    <col min="8719" max="8719" width="11.7109375" style="1" bestFit="1" customWidth="1"/>
    <col min="8720" max="8960" width="11.42578125" style="1"/>
    <col min="8961" max="8961" width="30.5703125" style="1" customWidth="1"/>
    <col min="8962" max="8974" width="13.7109375" style="1" customWidth="1"/>
    <col min="8975" max="8975" width="11.7109375" style="1" bestFit="1" customWidth="1"/>
    <col min="8976" max="9216" width="11.42578125" style="1"/>
    <col min="9217" max="9217" width="30.5703125" style="1" customWidth="1"/>
    <col min="9218" max="9230" width="13.7109375" style="1" customWidth="1"/>
    <col min="9231" max="9231" width="11.7109375" style="1" bestFit="1" customWidth="1"/>
    <col min="9232" max="9472" width="11.42578125" style="1"/>
    <col min="9473" max="9473" width="30.5703125" style="1" customWidth="1"/>
    <col min="9474" max="9486" width="13.7109375" style="1" customWidth="1"/>
    <col min="9487" max="9487" width="11.7109375" style="1" bestFit="1" customWidth="1"/>
    <col min="9488" max="9728" width="11.42578125" style="1"/>
    <col min="9729" max="9729" width="30.5703125" style="1" customWidth="1"/>
    <col min="9730" max="9742" width="13.7109375" style="1" customWidth="1"/>
    <col min="9743" max="9743" width="11.7109375" style="1" bestFit="1" customWidth="1"/>
    <col min="9744" max="9984" width="11.42578125" style="1"/>
    <col min="9985" max="9985" width="30.5703125" style="1" customWidth="1"/>
    <col min="9986" max="9998" width="13.7109375" style="1" customWidth="1"/>
    <col min="9999" max="9999" width="11.7109375" style="1" bestFit="1" customWidth="1"/>
    <col min="10000" max="10240" width="11.42578125" style="1"/>
    <col min="10241" max="10241" width="30.5703125" style="1" customWidth="1"/>
    <col min="10242" max="10254" width="13.7109375" style="1" customWidth="1"/>
    <col min="10255" max="10255" width="11.7109375" style="1" bestFit="1" customWidth="1"/>
    <col min="10256" max="10496" width="11.42578125" style="1"/>
    <col min="10497" max="10497" width="30.5703125" style="1" customWidth="1"/>
    <col min="10498" max="10510" width="13.7109375" style="1" customWidth="1"/>
    <col min="10511" max="10511" width="11.7109375" style="1" bestFit="1" customWidth="1"/>
    <col min="10512" max="10752" width="11.42578125" style="1"/>
    <col min="10753" max="10753" width="30.5703125" style="1" customWidth="1"/>
    <col min="10754" max="10766" width="13.7109375" style="1" customWidth="1"/>
    <col min="10767" max="10767" width="11.7109375" style="1" bestFit="1" customWidth="1"/>
    <col min="10768" max="11008" width="11.42578125" style="1"/>
    <col min="11009" max="11009" width="30.5703125" style="1" customWidth="1"/>
    <col min="11010" max="11022" width="13.7109375" style="1" customWidth="1"/>
    <col min="11023" max="11023" width="11.7109375" style="1" bestFit="1" customWidth="1"/>
    <col min="11024" max="11264" width="11.42578125" style="1"/>
    <col min="11265" max="11265" width="30.5703125" style="1" customWidth="1"/>
    <col min="11266" max="11278" width="13.7109375" style="1" customWidth="1"/>
    <col min="11279" max="11279" width="11.7109375" style="1" bestFit="1" customWidth="1"/>
    <col min="11280" max="11520" width="11.42578125" style="1"/>
    <col min="11521" max="11521" width="30.5703125" style="1" customWidth="1"/>
    <col min="11522" max="11534" width="13.7109375" style="1" customWidth="1"/>
    <col min="11535" max="11535" width="11.7109375" style="1" bestFit="1" customWidth="1"/>
    <col min="11536" max="11776" width="11.42578125" style="1"/>
    <col min="11777" max="11777" width="30.5703125" style="1" customWidth="1"/>
    <col min="11778" max="11790" width="13.7109375" style="1" customWidth="1"/>
    <col min="11791" max="11791" width="11.7109375" style="1" bestFit="1" customWidth="1"/>
    <col min="11792" max="12032" width="11.42578125" style="1"/>
    <col min="12033" max="12033" width="30.5703125" style="1" customWidth="1"/>
    <col min="12034" max="12046" width="13.7109375" style="1" customWidth="1"/>
    <col min="12047" max="12047" width="11.7109375" style="1" bestFit="1" customWidth="1"/>
    <col min="12048" max="12288" width="11.42578125" style="1"/>
    <col min="12289" max="12289" width="30.5703125" style="1" customWidth="1"/>
    <col min="12290" max="12302" width="13.7109375" style="1" customWidth="1"/>
    <col min="12303" max="12303" width="11.7109375" style="1" bestFit="1" customWidth="1"/>
    <col min="12304" max="12544" width="11.42578125" style="1"/>
    <col min="12545" max="12545" width="30.5703125" style="1" customWidth="1"/>
    <col min="12546" max="12558" width="13.7109375" style="1" customWidth="1"/>
    <col min="12559" max="12559" width="11.7109375" style="1" bestFit="1" customWidth="1"/>
    <col min="12560" max="12800" width="11.42578125" style="1"/>
    <col min="12801" max="12801" width="30.5703125" style="1" customWidth="1"/>
    <col min="12802" max="12814" width="13.7109375" style="1" customWidth="1"/>
    <col min="12815" max="12815" width="11.7109375" style="1" bestFit="1" customWidth="1"/>
    <col min="12816" max="13056" width="11.42578125" style="1"/>
    <col min="13057" max="13057" width="30.5703125" style="1" customWidth="1"/>
    <col min="13058" max="13070" width="13.7109375" style="1" customWidth="1"/>
    <col min="13071" max="13071" width="11.7109375" style="1" bestFit="1" customWidth="1"/>
    <col min="13072" max="13312" width="11.42578125" style="1"/>
    <col min="13313" max="13313" width="30.5703125" style="1" customWidth="1"/>
    <col min="13314" max="13326" width="13.7109375" style="1" customWidth="1"/>
    <col min="13327" max="13327" width="11.7109375" style="1" bestFit="1" customWidth="1"/>
    <col min="13328" max="13568" width="11.42578125" style="1"/>
    <col min="13569" max="13569" width="30.5703125" style="1" customWidth="1"/>
    <col min="13570" max="13582" width="13.7109375" style="1" customWidth="1"/>
    <col min="13583" max="13583" width="11.7109375" style="1" bestFit="1" customWidth="1"/>
    <col min="13584" max="13824" width="11.42578125" style="1"/>
    <col min="13825" max="13825" width="30.5703125" style="1" customWidth="1"/>
    <col min="13826" max="13838" width="13.7109375" style="1" customWidth="1"/>
    <col min="13839" max="13839" width="11.7109375" style="1" bestFit="1" customWidth="1"/>
    <col min="13840" max="14080" width="11.42578125" style="1"/>
    <col min="14081" max="14081" width="30.5703125" style="1" customWidth="1"/>
    <col min="14082" max="14094" width="13.7109375" style="1" customWidth="1"/>
    <col min="14095" max="14095" width="11.7109375" style="1" bestFit="1" customWidth="1"/>
    <col min="14096" max="14336" width="11.42578125" style="1"/>
    <col min="14337" max="14337" width="30.5703125" style="1" customWidth="1"/>
    <col min="14338" max="14350" width="13.7109375" style="1" customWidth="1"/>
    <col min="14351" max="14351" width="11.7109375" style="1" bestFit="1" customWidth="1"/>
    <col min="14352" max="14592" width="11.42578125" style="1"/>
    <col min="14593" max="14593" width="30.5703125" style="1" customWidth="1"/>
    <col min="14594" max="14606" width="13.7109375" style="1" customWidth="1"/>
    <col min="14607" max="14607" width="11.7109375" style="1" bestFit="1" customWidth="1"/>
    <col min="14608" max="14848" width="11.42578125" style="1"/>
    <col min="14849" max="14849" width="30.5703125" style="1" customWidth="1"/>
    <col min="14850" max="14862" width="13.7109375" style="1" customWidth="1"/>
    <col min="14863" max="14863" width="11.7109375" style="1" bestFit="1" customWidth="1"/>
    <col min="14864" max="15104" width="11.42578125" style="1"/>
    <col min="15105" max="15105" width="30.5703125" style="1" customWidth="1"/>
    <col min="15106" max="15118" width="13.7109375" style="1" customWidth="1"/>
    <col min="15119" max="15119" width="11.7109375" style="1" bestFit="1" customWidth="1"/>
    <col min="15120" max="15360" width="11.42578125" style="1"/>
    <col min="15361" max="15361" width="30.5703125" style="1" customWidth="1"/>
    <col min="15362" max="15374" width="13.7109375" style="1" customWidth="1"/>
    <col min="15375" max="15375" width="11.7109375" style="1" bestFit="1" customWidth="1"/>
    <col min="15376" max="15616" width="11.42578125" style="1"/>
    <col min="15617" max="15617" width="30.5703125" style="1" customWidth="1"/>
    <col min="15618" max="15630" width="13.7109375" style="1" customWidth="1"/>
    <col min="15631" max="15631" width="11.7109375" style="1" bestFit="1" customWidth="1"/>
    <col min="15632" max="15872" width="11.42578125" style="1"/>
    <col min="15873" max="15873" width="30.5703125" style="1" customWidth="1"/>
    <col min="15874" max="15886" width="13.7109375" style="1" customWidth="1"/>
    <col min="15887" max="15887" width="11.7109375" style="1" bestFit="1" customWidth="1"/>
    <col min="15888" max="16128" width="11.42578125" style="1"/>
    <col min="16129" max="16129" width="30.5703125" style="1" customWidth="1"/>
    <col min="16130" max="16142" width="13.7109375" style="1" customWidth="1"/>
    <col min="16143" max="16143" width="11.7109375" style="1" bestFit="1" customWidth="1"/>
    <col min="16144" max="16384" width="11.42578125" style="1"/>
  </cols>
  <sheetData>
    <row r="1" spans="1:16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6" x14ac:dyDescent="0.2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6" x14ac:dyDescent="0.2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</row>
    <row r="4" spans="1:16" x14ac:dyDescent="0.2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</row>
    <row r="5" spans="1:16" x14ac:dyDescent="0.2">
      <c r="A5" s="58" t="s">
        <v>4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</row>
    <row r="6" spans="1:16" x14ac:dyDescent="0.2">
      <c r="A6" s="59" t="s">
        <v>5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</row>
    <row r="7" spans="1:16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6" ht="13.5" thickBot="1" x14ac:dyDescent="0.25">
      <c r="D8" s="4"/>
    </row>
    <row r="9" spans="1:16" ht="12.75" customHeight="1" thickTop="1" x14ac:dyDescent="0.2">
      <c r="A9" s="53" t="s">
        <v>6</v>
      </c>
      <c r="B9" s="55" t="s">
        <v>7</v>
      </c>
      <c r="C9" s="49" t="s">
        <v>8</v>
      </c>
      <c r="D9" s="49" t="s">
        <v>9</v>
      </c>
      <c r="E9" s="49" t="s">
        <v>10</v>
      </c>
      <c r="F9" s="49" t="s">
        <v>11</v>
      </c>
      <c r="G9" s="49" t="s">
        <v>12</v>
      </c>
      <c r="H9" s="49" t="s">
        <v>13</v>
      </c>
      <c r="I9" s="49" t="s">
        <v>14</v>
      </c>
      <c r="J9" s="49" t="s">
        <v>15</v>
      </c>
      <c r="K9" s="49" t="s">
        <v>16</v>
      </c>
      <c r="L9" s="49" t="s">
        <v>17</v>
      </c>
      <c r="M9" s="49" t="s">
        <v>18</v>
      </c>
      <c r="N9" s="51" t="s">
        <v>19</v>
      </c>
      <c r="O9" s="5"/>
    </row>
    <row r="10" spans="1:16" ht="13.5" thickBot="1" x14ac:dyDescent="0.25">
      <c r="A10" s="54"/>
      <c r="B10" s="56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2"/>
      <c r="O10" s="5"/>
    </row>
    <row r="11" spans="1:16" ht="15" thickTop="1" x14ac:dyDescent="0.2">
      <c r="A11" s="6" t="s">
        <v>20</v>
      </c>
      <c r="B11" s="7"/>
      <c r="C11" s="8"/>
      <c r="D11" s="8"/>
      <c r="E11" s="8"/>
      <c r="F11" s="9"/>
      <c r="G11" s="10"/>
      <c r="H11" s="11"/>
      <c r="I11" s="11"/>
      <c r="J11" s="11"/>
      <c r="K11" s="11"/>
      <c r="L11" s="11"/>
      <c r="M11" s="11"/>
      <c r="N11" s="12"/>
      <c r="O11" s="5"/>
    </row>
    <row r="12" spans="1:16" ht="14.25" x14ac:dyDescent="0.2">
      <c r="A12" s="13" t="s">
        <v>21</v>
      </c>
      <c r="B12" s="14">
        <v>2849.09</v>
      </c>
      <c r="C12" s="14">
        <v>3196.61</v>
      </c>
      <c r="D12" s="14">
        <v>2677.56</v>
      </c>
      <c r="E12" s="14">
        <v>2594.44</v>
      </c>
      <c r="F12" s="14">
        <v>2631.07</v>
      </c>
      <c r="G12" s="14">
        <v>2833.65</v>
      </c>
      <c r="H12" s="14">
        <v>3571.01</v>
      </c>
      <c r="I12" s="14">
        <v>3140.15</v>
      </c>
      <c r="J12" s="14">
        <v>3790.6</v>
      </c>
      <c r="K12" s="14">
        <v>3550.1</v>
      </c>
      <c r="L12" s="15">
        <v>2754.94</v>
      </c>
      <c r="M12" s="14">
        <v>2873.59</v>
      </c>
      <c r="N12" s="12">
        <f>SUM(B12:M12)</f>
        <v>36462.81</v>
      </c>
      <c r="O12" s="5"/>
    </row>
    <row r="13" spans="1:16" ht="14.25" x14ac:dyDescent="0.2">
      <c r="A13" s="13" t="s">
        <v>22</v>
      </c>
      <c r="B13" s="14">
        <v>1404.94</v>
      </c>
      <c r="C13" s="14">
        <v>1802.83</v>
      </c>
      <c r="D13" s="14">
        <v>1362.58</v>
      </c>
      <c r="E13" s="14">
        <v>1870.38</v>
      </c>
      <c r="F13" s="14">
        <v>1171.94</v>
      </c>
      <c r="G13" s="14">
        <v>1656.07</v>
      </c>
      <c r="H13" s="14">
        <v>1376.26</v>
      </c>
      <c r="I13" s="14">
        <v>1351.41</v>
      </c>
      <c r="J13" s="14">
        <v>1114.92</v>
      </c>
      <c r="K13" s="14">
        <v>1619.6</v>
      </c>
      <c r="L13" s="15">
        <v>1351.03</v>
      </c>
      <c r="M13" s="14">
        <v>1133.21</v>
      </c>
      <c r="N13" s="12">
        <f>SUM(B13:M13)</f>
        <v>17215.170000000002</v>
      </c>
      <c r="O13" s="5"/>
      <c r="P13" s="16"/>
    </row>
    <row r="14" spans="1:16" ht="12.75" customHeight="1" x14ac:dyDescent="0.2">
      <c r="A14" s="13" t="s">
        <v>23</v>
      </c>
      <c r="B14" s="17">
        <f>SUM(B13-B12)</f>
        <v>-1444.15</v>
      </c>
      <c r="C14" s="17">
        <f>SUM(C13-C12)</f>
        <v>-1393.7800000000002</v>
      </c>
      <c r="D14" s="17">
        <f>SUM(D13-D12)</f>
        <v>-1314.98</v>
      </c>
      <c r="E14" s="17">
        <f>SUM(E13-E12)</f>
        <v>-724.06</v>
      </c>
      <c r="F14" s="17">
        <f t="shared" ref="F14:M14" si="0">SUM(F13-F12)</f>
        <v>-1459.13</v>
      </c>
      <c r="G14" s="17">
        <f t="shared" si="0"/>
        <v>-1177.5800000000002</v>
      </c>
      <c r="H14" s="17">
        <f t="shared" si="0"/>
        <v>-2194.75</v>
      </c>
      <c r="I14" s="17">
        <f t="shared" si="0"/>
        <v>-1788.74</v>
      </c>
      <c r="J14" s="17">
        <f t="shared" si="0"/>
        <v>-2675.68</v>
      </c>
      <c r="K14" s="17">
        <f t="shared" si="0"/>
        <v>-1930.5</v>
      </c>
      <c r="L14" s="17">
        <f t="shared" si="0"/>
        <v>-1403.91</v>
      </c>
      <c r="M14" s="17">
        <f t="shared" si="0"/>
        <v>-1740.38</v>
      </c>
      <c r="N14" s="18">
        <f>SUM(N13-N12)</f>
        <v>-19247.639999999996</v>
      </c>
      <c r="O14" s="5"/>
    </row>
    <row r="15" spans="1:16" ht="12.75" customHeight="1" x14ac:dyDescent="0.2">
      <c r="A15" s="13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20"/>
      <c r="M15" s="19"/>
      <c r="N15" s="12"/>
      <c r="O15" s="5"/>
    </row>
    <row r="16" spans="1:16" ht="12.75" customHeight="1" x14ac:dyDescent="0.2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5"/>
      <c r="M16" s="14"/>
      <c r="N16" s="12"/>
      <c r="O16" s="5"/>
    </row>
    <row r="17" spans="1:16" ht="14.25" x14ac:dyDescent="0.2">
      <c r="A17" s="21" t="s">
        <v>24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5"/>
      <c r="M17" s="14"/>
      <c r="N17" s="12"/>
      <c r="O17" s="5"/>
    </row>
    <row r="18" spans="1:16" ht="14.25" x14ac:dyDescent="0.2">
      <c r="A18" s="22" t="s">
        <v>25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5"/>
      <c r="M18" s="14"/>
      <c r="N18" s="12"/>
      <c r="O18" s="5"/>
    </row>
    <row r="19" spans="1:16" ht="14.25" x14ac:dyDescent="0.2">
      <c r="A19" s="13" t="s">
        <v>21</v>
      </c>
      <c r="B19" s="14">
        <v>1875.33</v>
      </c>
      <c r="C19" s="14">
        <v>2527.79</v>
      </c>
      <c r="D19" s="14">
        <v>1924.16</v>
      </c>
      <c r="E19" s="14">
        <v>1637.78</v>
      </c>
      <c r="F19" s="14">
        <v>1159.8499999999999</v>
      </c>
      <c r="G19" s="14">
        <v>1102.23</v>
      </c>
      <c r="H19" s="14">
        <v>1242.43</v>
      </c>
      <c r="I19" s="14">
        <v>1329.52</v>
      </c>
      <c r="J19" s="14">
        <v>1300.7</v>
      </c>
      <c r="K19" s="14">
        <v>1222.02</v>
      </c>
      <c r="L19" s="15">
        <v>1694.5</v>
      </c>
      <c r="M19" s="14">
        <v>2226.23</v>
      </c>
      <c r="N19" s="12">
        <f>SUM(B19:M19)</f>
        <v>19242.54</v>
      </c>
      <c r="O19" s="5"/>
    </row>
    <row r="20" spans="1:16" ht="14.25" x14ac:dyDescent="0.2">
      <c r="A20" s="13" t="s">
        <v>22</v>
      </c>
      <c r="B20" s="14">
        <v>1036.1600000000001</v>
      </c>
      <c r="C20" s="14">
        <v>1032.67</v>
      </c>
      <c r="D20" s="14">
        <v>843.99</v>
      </c>
      <c r="E20" s="14">
        <v>920.42</v>
      </c>
      <c r="F20" s="14">
        <v>761.41</v>
      </c>
      <c r="G20" s="14">
        <v>1364.21</v>
      </c>
      <c r="H20" s="14">
        <v>1332.59</v>
      </c>
      <c r="I20" s="14">
        <v>1426.31</v>
      </c>
      <c r="J20" s="14">
        <v>724.04</v>
      </c>
      <c r="K20" s="14">
        <v>658.79</v>
      </c>
      <c r="L20" s="15">
        <v>1362.3</v>
      </c>
      <c r="M20" s="14">
        <v>1591.11</v>
      </c>
      <c r="N20" s="12">
        <f>SUM(B20:M20)</f>
        <v>13054</v>
      </c>
      <c r="O20" s="5"/>
      <c r="P20" s="23"/>
    </row>
    <row r="21" spans="1:16" ht="14.25" x14ac:dyDescent="0.2">
      <c r="A21" s="13" t="s">
        <v>23</v>
      </c>
      <c r="B21" s="17">
        <f>SUM(B20-B19)</f>
        <v>-839.16999999999985</v>
      </c>
      <c r="C21" s="17">
        <f>SUM(C20-C19)</f>
        <v>-1495.12</v>
      </c>
      <c r="D21" s="17">
        <f>SUM(D20-D19)</f>
        <v>-1080.17</v>
      </c>
      <c r="E21" s="17">
        <f>SUM(E20-E19)</f>
        <v>-717.36</v>
      </c>
      <c r="F21" s="17">
        <f t="shared" ref="F21:M21" si="1">SUM(F20-F19)</f>
        <v>-398.43999999999994</v>
      </c>
      <c r="G21" s="17">
        <f t="shared" si="1"/>
        <v>261.98</v>
      </c>
      <c r="H21" s="17">
        <f t="shared" si="1"/>
        <v>90.159999999999854</v>
      </c>
      <c r="I21" s="17">
        <f t="shared" si="1"/>
        <v>96.789999999999964</v>
      </c>
      <c r="J21" s="17">
        <f t="shared" si="1"/>
        <v>-576.66000000000008</v>
      </c>
      <c r="K21" s="17">
        <f t="shared" si="1"/>
        <v>-563.23</v>
      </c>
      <c r="L21" s="17">
        <f t="shared" si="1"/>
        <v>-332.20000000000005</v>
      </c>
      <c r="M21" s="17">
        <f t="shared" si="1"/>
        <v>-635.12000000000012</v>
      </c>
      <c r="N21" s="24">
        <f>SUM(B21:M21)</f>
        <v>-6188.5399999999991</v>
      </c>
      <c r="O21" s="5"/>
    </row>
    <row r="22" spans="1:16" ht="14.25" x14ac:dyDescent="0.2">
      <c r="A22" s="22" t="s">
        <v>26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5"/>
      <c r="M22" s="14"/>
      <c r="N22" s="12"/>
      <c r="O22" s="5"/>
    </row>
    <row r="23" spans="1:16" ht="14.25" x14ac:dyDescent="0.2">
      <c r="A23" s="13" t="s">
        <v>21</v>
      </c>
      <c r="B23" s="14">
        <v>592.5</v>
      </c>
      <c r="C23" s="14">
        <v>221.48</v>
      </c>
      <c r="D23" s="14">
        <v>934.03</v>
      </c>
      <c r="E23" s="14">
        <v>227.37</v>
      </c>
      <c r="F23" s="14">
        <v>388.96</v>
      </c>
      <c r="G23" s="14">
        <v>644.96</v>
      </c>
      <c r="H23" s="14">
        <v>204.61</v>
      </c>
      <c r="I23" s="14">
        <v>180.32</v>
      </c>
      <c r="J23" s="14">
        <v>182.17</v>
      </c>
      <c r="K23" s="14">
        <v>429.17</v>
      </c>
      <c r="L23" s="15">
        <v>510.13</v>
      </c>
      <c r="M23" s="14">
        <v>563.86</v>
      </c>
      <c r="N23" s="12">
        <f>SUM(B23:M23)</f>
        <v>5079.5600000000004</v>
      </c>
      <c r="O23" s="5"/>
    </row>
    <row r="24" spans="1:16" ht="14.25" x14ac:dyDescent="0.2">
      <c r="A24" s="13" t="s">
        <v>22</v>
      </c>
      <c r="B24" s="14">
        <v>483.44</v>
      </c>
      <c r="C24" s="14">
        <v>219.08</v>
      </c>
      <c r="D24" s="14">
        <v>209.87</v>
      </c>
      <c r="E24" s="14">
        <v>464.63</v>
      </c>
      <c r="F24" s="14">
        <v>432.21</v>
      </c>
      <c r="G24" s="14">
        <v>355.12</v>
      </c>
      <c r="H24" s="14">
        <v>433.18</v>
      </c>
      <c r="I24" s="14">
        <v>227.3</v>
      </c>
      <c r="J24" s="14">
        <v>216.39</v>
      </c>
      <c r="K24" s="14">
        <v>224.6</v>
      </c>
      <c r="L24" s="15">
        <v>194.36</v>
      </c>
      <c r="M24" s="14">
        <v>262.25</v>
      </c>
      <c r="N24" s="12">
        <f>SUM(B24:M24)</f>
        <v>3722.43</v>
      </c>
      <c r="O24" s="5"/>
      <c r="P24" s="23"/>
    </row>
    <row r="25" spans="1:16" ht="14.25" x14ac:dyDescent="0.2">
      <c r="A25" s="13" t="s">
        <v>23</v>
      </c>
      <c r="B25" s="17">
        <f>SUM(B24-B23)</f>
        <v>-109.06</v>
      </c>
      <c r="C25" s="17">
        <f>SUM(C24-C23)</f>
        <v>-2.3999999999999773</v>
      </c>
      <c r="D25" s="17">
        <f>SUM(D24-D23)</f>
        <v>-724.16</v>
      </c>
      <c r="E25" s="17">
        <f>SUM(E24-E23)</f>
        <v>237.26</v>
      </c>
      <c r="F25" s="17">
        <f t="shared" ref="F25:M25" si="2">SUM(F24-F23)</f>
        <v>43.25</v>
      </c>
      <c r="G25" s="17">
        <f t="shared" si="2"/>
        <v>-289.84000000000003</v>
      </c>
      <c r="H25" s="17">
        <f t="shared" si="2"/>
        <v>228.57</v>
      </c>
      <c r="I25" s="17">
        <f t="shared" si="2"/>
        <v>46.980000000000018</v>
      </c>
      <c r="J25" s="17">
        <f t="shared" si="2"/>
        <v>34.22</v>
      </c>
      <c r="K25" s="17">
        <f t="shared" si="2"/>
        <v>-204.57000000000002</v>
      </c>
      <c r="L25" s="17">
        <f t="shared" si="2"/>
        <v>-315.77</v>
      </c>
      <c r="M25" s="17">
        <f t="shared" si="2"/>
        <v>-301.61</v>
      </c>
      <c r="N25" s="25">
        <f>SUM(B25:M25)</f>
        <v>-1357.13</v>
      </c>
      <c r="O25" s="5"/>
    </row>
    <row r="26" spans="1:16" ht="14.25" x14ac:dyDescent="0.2">
      <c r="A26" s="26" t="s">
        <v>27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5"/>
      <c r="M26" s="14"/>
      <c r="N26" s="12"/>
      <c r="O26" s="5"/>
    </row>
    <row r="27" spans="1:16" ht="14.25" x14ac:dyDescent="0.2">
      <c r="A27" s="13" t="s">
        <v>21</v>
      </c>
      <c r="B27" s="14">
        <v>94480.21</v>
      </c>
      <c r="C27" s="14">
        <v>87387.56</v>
      </c>
      <c r="D27" s="14">
        <v>97946.98</v>
      </c>
      <c r="E27" s="14">
        <v>86405.46</v>
      </c>
      <c r="F27" s="14">
        <v>86478.59</v>
      </c>
      <c r="G27" s="14">
        <v>95853.28</v>
      </c>
      <c r="H27" s="14">
        <v>94232.33</v>
      </c>
      <c r="I27" s="14">
        <v>85123.25</v>
      </c>
      <c r="J27" s="14">
        <v>89488.88</v>
      </c>
      <c r="K27" s="14">
        <v>86159.039999999994</v>
      </c>
      <c r="L27" s="15">
        <v>76433.77</v>
      </c>
      <c r="M27" s="14">
        <v>118104.02</v>
      </c>
      <c r="N27" s="12">
        <f>SUM(B27:M27)</f>
        <v>1098093.3700000001</v>
      </c>
      <c r="O27" s="5"/>
    </row>
    <row r="28" spans="1:16" ht="14.25" x14ac:dyDescent="0.2">
      <c r="A28" s="13" t="s">
        <v>22</v>
      </c>
      <c r="B28" s="14">
        <v>88699.26</v>
      </c>
      <c r="C28" s="14">
        <v>94055.17</v>
      </c>
      <c r="D28" s="14">
        <v>92177.49</v>
      </c>
      <c r="E28" s="14">
        <v>87736.67</v>
      </c>
      <c r="F28" s="14">
        <v>90411.85</v>
      </c>
      <c r="G28" s="14">
        <v>89768.89</v>
      </c>
      <c r="H28" s="14">
        <v>86313.600000000006</v>
      </c>
      <c r="I28" s="14">
        <v>94745.91</v>
      </c>
      <c r="J28" s="14">
        <v>84729.75</v>
      </c>
      <c r="K28" s="14">
        <v>83793.95</v>
      </c>
      <c r="L28" s="15">
        <v>86897.600000000006</v>
      </c>
      <c r="M28" s="14">
        <v>110374.85</v>
      </c>
      <c r="N28" s="12">
        <f>SUM(B28:M28)</f>
        <v>1089704.99</v>
      </c>
      <c r="O28" s="5"/>
      <c r="P28" s="23"/>
    </row>
    <row r="29" spans="1:16" ht="14.25" x14ac:dyDescent="0.2">
      <c r="A29" s="13" t="s">
        <v>23</v>
      </c>
      <c r="B29" s="17">
        <f>SUM(B28-B27)</f>
        <v>-5780.9500000000116</v>
      </c>
      <c r="C29" s="17">
        <f>SUM(C28-C27)</f>
        <v>6667.6100000000006</v>
      </c>
      <c r="D29" s="17">
        <f>SUM(D28-D27)</f>
        <v>-5769.4899999999907</v>
      </c>
      <c r="E29" s="17">
        <f>SUM(E28-E27)</f>
        <v>1331.2099999999919</v>
      </c>
      <c r="F29" s="17">
        <f t="shared" ref="F29:M29" si="3">SUM(F28-F27)</f>
        <v>3933.2600000000093</v>
      </c>
      <c r="G29" s="17">
        <f t="shared" si="3"/>
        <v>-6084.3899999999994</v>
      </c>
      <c r="H29" s="17">
        <f t="shared" si="3"/>
        <v>-7918.7299999999959</v>
      </c>
      <c r="I29" s="17">
        <f t="shared" si="3"/>
        <v>9622.6600000000035</v>
      </c>
      <c r="J29" s="17">
        <f t="shared" si="3"/>
        <v>-4759.1300000000047</v>
      </c>
      <c r="K29" s="17">
        <f>SUM(K28-K27)</f>
        <v>-2365.0899999999965</v>
      </c>
      <c r="L29" s="17">
        <f>SUM(L28-L27)</f>
        <v>10463.830000000002</v>
      </c>
      <c r="M29" s="17">
        <f t="shared" si="3"/>
        <v>-7729.1699999999983</v>
      </c>
      <c r="N29" s="25">
        <f>SUM(B29:M29)</f>
        <v>-8388.3799999999901</v>
      </c>
      <c r="O29" s="5"/>
    </row>
    <row r="30" spans="1:16" ht="14.25" x14ac:dyDescent="0.2">
      <c r="A30" s="13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27"/>
      <c r="M30" s="17"/>
      <c r="N30" s="12"/>
      <c r="O30" s="5"/>
    </row>
    <row r="31" spans="1:16" ht="14.25" x14ac:dyDescent="0.2">
      <c r="A31" s="21" t="s">
        <v>28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5"/>
      <c r="M31" s="14"/>
      <c r="N31" s="12"/>
      <c r="O31" s="5"/>
    </row>
    <row r="32" spans="1:16" ht="14.25" x14ac:dyDescent="0.2">
      <c r="A32" s="13" t="s">
        <v>21</v>
      </c>
      <c r="B32" s="14">
        <v>18.61</v>
      </c>
      <c r="C32" s="14">
        <v>17.41</v>
      </c>
      <c r="D32" s="14">
        <v>21.12</v>
      </c>
      <c r="E32" s="14">
        <v>22.37</v>
      </c>
      <c r="F32" s="14">
        <v>17.63</v>
      </c>
      <c r="G32" s="14">
        <v>21.66</v>
      </c>
      <c r="H32" s="14">
        <v>18.93</v>
      </c>
      <c r="I32" s="14">
        <v>20.7</v>
      </c>
      <c r="J32" s="14">
        <v>18.13</v>
      </c>
      <c r="K32" s="14">
        <v>18.93</v>
      </c>
      <c r="L32" s="15">
        <v>17.13</v>
      </c>
      <c r="M32" s="14">
        <v>18.23</v>
      </c>
      <c r="N32" s="12">
        <f>SUM(B32:M32)</f>
        <v>230.84999999999997</v>
      </c>
      <c r="O32" s="5"/>
    </row>
    <row r="33" spans="1:16" ht="14.25" x14ac:dyDescent="0.2">
      <c r="A33" s="13" t="s">
        <v>22</v>
      </c>
      <c r="B33" s="14">
        <v>119.05</v>
      </c>
      <c r="C33" s="14">
        <v>9.3000000000000007</v>
      </c>
      <c r="D33" s="14">
        <v>13.25</v>
      </c>
      <c r="E33" s="14">
        <v>23.36</v>
      </c>
      <c r="F33" s="14">
        <v>19.87</v>
      </c>
      <c r="G33" s="14">
        <v>33.76</v>
      </c>
      <c r="H33" s="14">
        <v>15.51</v>
      </c>
      <c r="I33" s="14">
        <v>6.03</v>
      </c>
      <c r="J33" s="14">
        <v>23.22</v>
      </c>
      <c r="K33" s="14">
        <v>97.6</v>
      </c>
      <c r="L33" s="15">
        <v>33.21</v>
      </c>
      <c r="M33" s="14">
        <v>34.28</v>
      </c>
      <c r="N33" s="12">
        <f>SUM(B33:M33)</f>
        <v>428.43999999999994</v>
      </c>
      <c r="O33" s="5"/>
      <c r="P33" s="23"/>
    </row>
    <row r="34" spans="1:16" ht="12.75" customHeight="1" x14ac:dyDescent="0.2">
      <c r="A34" s="13" t="s">
        <v>23</v>
      </c>
      <c r="B34" s="17">
        <f>SUM(B33-B32)</f>
        <v>100.44</v>
      </c>
      <c r="C34" s="17">
        <f>SUM(C33-C32)</f>
        <v>-8.11</v>
      </c>
      <c r="D34" s="17">
        <f>SUM(D33-D32)</f>
        <v>-7.870000000000001</v>
      </c>
      <c r="E34" s="17">
        <f>SUM(E33-E32)</f>
        <v>0.98999999999999844</v>
      </c>
      <c r="F34" s="17">
        <f t="shared" ref="F34:M34" si="4">SUM(F33-F32)</f>
        <v>2.240000000000002</v>
      </c>
      <c r="G34" s="17">
        <f t="shared" si="4"/>
        <v>12.099999999999998</v>
      </c>
      <c r="H34" s="17">
        <f t="shared" si="4"/>
        <v>-3.42</v>
      </c>
      <c r="I34" s="17">
        <f t="shared" si="4"/>
        <v>-14.669999999999998</v>
      </c>
      <c r="J34" s="17">
        <f t="shared" si="4"/>
        <v>5.09</v>
      </c>
      <c r="K34" s="17">
        <f>SUM(K33-K32)</f>
        <v>78.669999999999987</v>
      </c>
      <c r="L34" s="17">
        <f>SUM(L33-L32)</f>
        <v>16.080000000000002</v>
      </c>
      <c r="M34" s="17">
        <f t="shared" si="4"/>
        <v>16.05</v>
      </c>
      <c r="N34" s="25">
        <f>SUM(B34:M34)</f>
        <v>197.59</v>
      </c>
      <c r="O34" s="5"/>
    </row>
    <row r="35" spans="1:16" ht="12.75" customHeight="1" x14ac:dyDescent="0.2">
      <c r="A35" s="13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20"/>
      <c r="M35" s="19"/>
      <c r="N35" s="12"/>
      <c r="O35" s="5"/>
    </row>
    <row r="36" spans="1:16" ht="12.75" customHeight="1" x14ac:dyDescent="0.2">
      <c r="A36" s="13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20"/>
      <c r="M36" s="19"/>
      <c r="N36" s="12"/>
      <c r="O36" s="5"/>
    </row>
    <row r="37" spans="1:16" ht="14.25" x14ac:dyDescent="0.2">
      <c r="A37" s="28" t="s">
        <v>29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5"/>
      <c r="M37" s="14"/>
      <c r="N37" s="12"/>
      <c r="O37" s="5"/>
    </row>
    <row r="38" spans="1:16" ht="14.25" x14ac:dyDescent="0.2">
      <c r="A38" s="22" t="s">
        <v>30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20"/>
      <c r="M38" s="19"/>
      <c r="N38" s="12"/>
      <c r="O38" s="5"/>
    </row>
    <row r="39" spans="1:16" ht="14.25" x14ac:dyDescent="0.2">
      <c r="A39" s="13" t="s">
        <v>21</v>
      </c>
      <c r="B39" s="19">
        <f>SUM(B44+B49+B54)</f>
        <v>16.66</v>
      </c>
      <c r="C39" s="19">
        <f t="shared" ref="C39:M40" si="5">SUM(C44+C49+C54)</f>
        <v>16.66</v>
      </c>
      <c r="D39" s="19">
        <f t="shared" si="5"/>
        <v>16.66</v>
      </c>
      <c r="E39" s="19">
        <f t="shared" si="5"/>
        <v>16.66</v>
      </c>
      <c r="F39" s="19">
        <f t="shared" si="5"/>
        <v>16.670000000000002</v>
      </c>
      <c r="G39" s="19">
        <f t="shared" si="5"/>
        <v>16.670000000000002</v>
      </c>
      <c r="H39" s="19">
        <f t="shared" si="5"/>
        <v>16.670000000000002</v>
      </c>
      <c r="I39" s="19">
        <f t="shared" si="5"/>
        <v>16.670000000000002</v>
      </c>
      <c r="J39" s="19">
        <f t="shared" si="5"/>
        <v>16.670000000000002</v>
      </c>
      <c r="K39" s="19">
        <f t="shared" si="5"/>
        <v>16.670000000000002</v>
      </c>
      <c r="L39" s="19">
        <f t="shared" si="5"/>
        <v>16.670000000000002</v>
      </c>
      <c r="M39" s="19">
        <f t="shared" si="5"/>
        <v>16.670000000000002</v>
      </c>
      <c r="N39" s="29">
        <f>SUM(N44+N49+N54)</f>
        <v>200</v>
      </c>
      <c r="O39" s="5"/>
      <c r="P39" s="30"/>
    </row>
    <row r="40" spans="1:16" ht="14.25" x14ac:dyDescent="0.2">
      <c r="A40" s="13" t="s">
        <v>22</v>
      </c>
      <c r="B40" s="19">
        <f>SUM(B45+B50+B55)</f>
        <v>20.63</v>
      </c>
      <c r="C40" s="19">
        <f t="shared" si="5"/>
        <v>40.65</v>
      </c>
      <c r="D40" s="19">
        <f t="shared" si="5"/>
        <v>23.77</v>
      </c>
      <c r="E40" s="19">
        <f t="shared" si="5"/>
        <v>25.65</v>
      </c>
      <c r="F40" s="19">
        <f t="shared" si="5"/>
        <v>3.69</v>
      </c>
      <c r="G40" s="19">
        <f t="shared" si="5"/>
        <v>51.17</v>
      </c>
      <c r="H40" s="19">
        <f t="shared" si="5"/>
        <v>2.92</v>
      </c>
      <c r="I40" s="19">
        <f t="shared" si="5"/>
        <v>49.8</v>
      </c>
      <c r="J40" s="19">
        <f t="shared" si="5"/>
        <v>106.5</v>
      </c>
      <c r="K40" s="19">
        <f t="shared" si="5"/>
        <v>5.5</v>
      </c>
      <c r="L40" s="19">
        <f t="shared" si="5"/>
        <v>6.4700000000000006</v>
      </c>
      <c r="M40" s="19">
        <f t="shared" si="5"/>
        <v>131.22999999999999</v>
      </c>
      <c r="N40" s="29">
        <f>SUM(N45+N50+N55)</f>
        <v>467.97999999999996</v>
      </c>
      <c r="O40" s="5"/>
    </row>
    <row r="41" spans="1:16" ht="14.25" x14ac:dyDescent="0.2">
      <c r="A41" s="13" t="s">
        <v>23</v>
      </c>
      <c r="B41" s="17">
        <f>SUM(B40-B39)</f>
        <v>3.9699999999999989</v>
      </c>
      <c r="C41" s="17">
        <f>SUM(C40-C39)</f>
        <v>23.99</v>
      </c>
      <c r="D41" s="17">
        <f>SUM(D40-D39)</f>
        <v>7.1099999999999994</v>
      </c>
      <c r="E41" s="17">
        <f>SUM(E40-E39)</f>
        <v>8.9899999999999984</v>
      </c>
      <c r="F41" s="17">
        <f t="shared" ref="F41:M41" si="6">SUM(F40-F39)</f>
        <v>-12.980000000000002</v>
      </c>
      <c r="G41" s="17">
        <f t="shared" si="6"/>
        <v>34.5</v>
      </c>
      <c r="H41" s="17">
        <f t="shared" si="6"/>
        <v>-13.750000000000002</v>
      </c>
      <c r="I41" s="17">
        <f>SUM(I40-I39)</f>
        <v>33.129999999999995</v>
      </c>
      <c r="J41" s="17">
        <f t="shared" si="6"/>
        <v>89.83</v>
      </c>
      <c r="K41" s="17">
        <f>SUM(K40-K39)</f>
        <v>-11.170000000000002</v>
      </c>
      <c r="L41" s="17">
        <f>SUM(L40-L39)</f>
        <v>-10.200000000000001</v>
      </c>
      <c r="M41" s="17">
        <f t="shared" si="6"/>
        <v>114.55999999999999</v>
      </c>
      <c r="N41" s="25">
        <f>SUM(B41:M41)</f>
        <v>267.97999999999996</v>
      </c>
      <c r="O41" s="5"/>
    </row>
    <row r="42" spans="1:16" ht="14.25" x14ac:dyDescent="0.2">
      <c r="A42" s="13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20"/>
      <c r="M42" s="19"/>
      <c r="N42" s="12"/>
      <c r="O42" s="5"/>
    </row>
    <row r="43" spans="1:16" ht="14.25" x14ac:dyDescent="0.2">
      <c r="A43" s="22" t="s">
        <v>31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20"/>
      <c r="M43" s="19"/>
      <c r="N43" s="12"/>
      <c r="O43" s="5"/>
    </row>
    <row r="44" spans="1:16" ht="14.25" x14ac:dyDescent="0.2">
      <c r="A44" s="13" t="s">
        <v>32</v>
      </c>
      <c r="B44" s="19">
        <v>4.16</v>
      </c>
      <c r="C44" s="19">
        <v>4.16</v>
      </c>
      <c r="D44" s="19">
        <v>4.16</v>
      </c>
      <c r="E44" s="19">
        <v>4.16</v>
      </c>
      <c r="F44" s="19">
        <v>4.17</v>
      </c>
      <c r="G44" s="19">
        <v>4.17</v>
      </c>
      <c r="H44" s="19">
        <v>4.17</v>
      </c>
      <c r="I44" s="19">
        <v>4.17</v>
      </c>
      <c r="J44" s="19">
        <v>4.17</v>
      </c>
      <c r="K44" s="19">
        <v>4.17</v>
      </c>
      <c r="L44" s="20">
        <v>4.17</v>
      </c>
      <c r="M44" s="19">
        <v>4.17</v>
      </c>
      <c r="N44" s="12">
        <f>SUM(B44:M44)</f>
        <v>50.000000000000014</v>
      </c>
      <c r="O44" s="5"/>
    </row>
    <row r="45" spans="1:16" ht="14.25" x14ac:dyDescent="0.2">
      <c r="A45" s="13" t="s">
        <v>33</v>
      </c>
      <c r="B45" s="19">
        <v>3.73</v>
      </c>
      <c r="C45" s="19">
        <v>0</v>
      </c>
      <c r="D45" s="19">
        <v>15.57</v>
      </c>
      <c r="E45" s="19">
        <v>9.65</v>
      </c>
      <c r="F45" s="19">
        <v>0.09</v>
      </c>
      <c r="G45" s="19">
        <v>45.67</v>
      </c>
      <c r="H45" s="19">
        <v>0.82</v>
      </c>
      <c r="I45" s="19">
        <v>41.78</v>
      </c>
      <c r="J45" s="19">
        <v>100</v>
      </c>
      <c r="K45" s="19">
        <v>0</v>
      </c>
      <c r="L45" s="20">
        <v>4.4800000000000004</v>
      </c>
      <c r="M45" s="19">
        <v>123.71</v>
      </c>
      <c r="N45" s="12">
        <f>SUM(B45:M45)</f>
        <v>345.5</v>
      </c>
      <c r="O45" s="5"/>
      <c r="P45" s="23"/>
    </row>
    <row r="46" spans="1:16" ht="14.25" x14ac:dyDescent="0.2">
      <c r="A46" s="13" t="s">
        <v>34</v>
      </c>
      <c r="B46" s="17">
        <f>SUM(B45-B44)</f>
        <v>-0.43000000000000016</v>
      </c>
      <c r="C46" s="17">
        <f>SUM(C45-C44)</f>
        <v>-4.16</v>
      </c>
      <c r="D46" s="17">
        <f>SUM(D45-D44)</f>
        <v>11.41</v>
      </c>
      <c r="E46" s="19">
        <f>SUM(E45-E44)</f>
        <v>5.49</v>
      </c>
      <c r="F46" s="17">
        <f>SUM(F45-F44)</f>
        <v>-4.08</v>
      </c>
      <c r="G46" s="31">
        <f t="shared" ref="G46:M46" si="7">SUM(G45-G44)</f>
        <v>41.5</v>
      </c>
      <c r="H46" s="17">
        <f t="shared" si="7"/>
        <v>-3.35</v>
      </c>
      <c r="I46" s="19">
        <f t="shared" si="7"/>
        <v>37.61</v>
      </c>
      <c r="J46" s="17">
        <f>SUM(J45-J44)</f>
        <v>95.83</v>
      </c>
      <c r="K46" s="17">
        <f t="shared" si="7"/>
        <v>-4.17</v>
      </c>
      <c r="L46" s="19">
        <f t="shared" si="7"/>
        <v>0.3100000000000005</v>
      </c>
      <c r="M46" s="19">
        <f t="shared" si="7"/>
        <v>119.53999999999999</v>
      </c>
      <c r="N46" s="25">
        <f>SUM(B46:M46)</f>
        <v>295.5</v>
      </c>
      <c r="O46" s="5"/>
    </row>
    <row r="47" spans="1:16" ht="14.25" x14ac:dyDescent="0.2">
      <c r="A47" s="13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20"/>
      <c r="M47" s="19"/>
      <c r="N47" s="12"/>
      <c r="O47" s="5"/>
    </row>
    <row r="48" spans="1:16" ht="14.25" x14ac:dyDescent="0.2">
      <c r="A48" s="22" t="s">
        <v>35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20"/>
      <c r="M48" s="19"/>
      <c r="N48" s="12"/>
      <c r="O48" s="5"/>
    </row>
    <row r="49" spans="1:16" ht="14.25" x14ac:dyDescent="0.2">
      <c r="A49" s="13" t="s">
        <v>32</v>
      </c>
      <c r="B49" s="19">
        <v>12.5</v>
      </c>
      <c r="C49" s="19">
        <v>12.5</v>
      </c>
      <c r="D49" s="19">
        <v>12.5</v>
      </c>
      <c r="E49" s="19">
        <v>12.5</v>
      </c>
      <c r="F49" s="19">
        <v>12.5</v>
      </c>
      <c r="G49" s="19">
        <v>12.5</v>
      </c>
      <c r="H49" s="19">
        <v>12.5</v>
      </c>
      <c r="I49" s="19">
        <v>12.5</v>
      </c>
      <c r="J49" s="19">
        <v>12.5</v>
      </c>
      <c r="K49" s="19">
        <v>12.5</v>
      </c>
      <c r="L49" s="20">
        <v>12.5</v>
      </c>
      <c r="M49" s="19">
        <v>12.5</v>
      </c>
      <c r="N49" s="12">
        <f>SUM(B49:M49)</f>
        <v>150</v>
      </c>
      <c r="O49" s="5"/>
    </row>
    <row r="50" spans="1:16" ht="14.25" x14ac:dyDescent="0.2">
      <c r="A50" s="13" t="s">
        <v>33</v>
      </c>
      <c r="B50" s="19">
        <v>16.899999999999999</v>
      </c>
      <c r="C50" s="19">
        <v>40.65</v>
      </c>
      <c r="D50" s="19">
        <v>8.1999999999999993</v>
      </c>
      <c r="E50" s="19">
        <v>16</v>
      </c>
      <c r="F50" s="19">
        <v>3.6</v>
      </c>
      <c r="G50" s="19">
        <v>5.5</v>
      </c>
      <c r="H50" s="19">
        <v>2.1</v>
      </c>
      <c r="I50" s="19">
        <v>8.02</v>
      </c>
      <c r="J50" s="19">
        <v>6.5</v>
      </c>
      <c r="K50" s="19">
        <v>5.5</v>
      </c>
      <c r="L50" s="20">
        <v>1.99</v>
      </c>
      <c r="M50" s="19">
        <v>7.52</v>
      </c>
      <c r="N50" s="12">
        <f>SUM(B50:M50)</f>
        <v>122.47999999999998</v>
      </c>
      <c r="O50" s="5"/>
      <c r="P50" s="23"/>
    </row>
    <row r="51" spans="1:16" ht="14.25" x14ac:dyDescent="0.2">
      <c r="A51" s="13" t="s">
        <v>34</v>
      </c>
      <c r="B51" s="17">
        <f>SUM(B50-B49)</f>
        <v>4.3999999999999986</v>
      </c>
      <c r="C51" s="17">
        <f>SUM(C50-C49)</f>
        <v>28.15</v>
      </c>
      <c r="D51" s="17">
        <f>SUM(D50-D49)</f>
        <v>-4.3000000000000007</v>
      </c>
      <c r="E51" s="17">
        <f>SUM(E50-E49)</f>
        <v>3.5</v>
      </c>
      <c r="F51" s="17">
        <f t="shared" ref="F51:M51" si="8">SUM(F50-F49)</f>
        <v>-8.9</v>
      </c>
      <c r="G51" s="17">
        <f t="shared" si="8"/>
        <v>-7</v>
      </c>
      <c r="H51" s="17">
        <f t="shared" si="8"/>
        <v>-10.4</v>
      </c>
      <c r="I51" s="17">
        <f t="shared" si="8"/>
        <v>-4.4800000000000004</v>
      </c>
      <c r="J51" s="17">
        <f t="shared" si="8"/>
        <v>-6</v>
      </c>
      <c r="K51" s="17">
        <f t="shared" si="8"/>
        <v>-7</v>
      </c>
      <c r="L51" s="17">
        <f t="shared" si="8"/>
        <v>-10.51</v>
      </c>
      <c r="M51" s="17">
        <f t="shared" si="8"/>
        <v>-4.9800000000000004</v>
      </c>
      <c r="N51" s="25">
        <f>SUM(B51:M51)</f>
        <v>-27.520000000000007</v>
      </c>
      <c r="O51" s="5"/>
    </row>
    <row r="52" spans="1:16" ht="14.25" x14ac:dyDescent="0.2">
      <c r="A52" s="13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20"/>
      <c r="M52" s="19"/>
      <c r="N52" s="12"/>
      <c r="O52" s="5"/>
    </row>
    <row r="53" spans="1:16" ht="14.25" x14ac:dyDescent="0.2">
      <c r="A53" s="22" t="s">
        <v>36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20"/>
      <c r="M53" s="19"/>
      <c r="N53" s="12"/>
      <c r="O53" s="5"/>
    </row>
    <row r="54" spans="1:16" ht="14.25" x14ac:dyDescent="0.2">
      <c r="A54" s="13" t="s">
        <v>32</v>
      </c>
      <c r="B54" s="19">
        <v>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20">
        <v>0</v>
      </c>
      <c r="M54" s="19">
        <v>0</v>
      </c>
      <c r="N54" s="12">
        <f>SUM(B54:M54)</f>
        <v>0</v>
      </c>
      <c r="O54" s="5"/>
    </row>
    <row r="55" spans="1:16" ht="14.25" x14ac:dyDescent="0.2">
      <c r="A55" s="13" t="s">
        <v>33</v>
      </c>
      <c r="B55" s="19">
        <v>0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20">
        <v>0</v>
      </c>
      <c r="M55" s="19">
        <v>0</v>
      </c>
      <c r="N55" s="12">
        <f>SUM(B55:M55)</f>
        <v>0</v>
      </c>
      <c r="O55" s="5"/>
      <c r="P55" s="23"/>
    </row>
    <row r="56" spans="1:16" ht="14.25" x14ac:dyDescent="0.2">
      <c r="A56" s="13" t="s">
        <v>34</v>
      </c>
      <c r="B56" s="19">
        <f>SUM(B55-B54)</f>
        <v>0</v>
      </c>
      <c r="C56" s="19">
        <f>SUM(C55-C54)</f>
        <v>0</v>
      </c>
      <c r="D56" s="19">
        <f>SUM(D55-D54)</f>
        <v>0</v>
      </c>
      <c r="E56" s="19">
        <f>SUM(E55-E54)</f>
        <v>0</v>
      </c>
      <c r="F56" s="19">
        <f t="shared" ref="F56:M56" si="9">SUM(F55-F54)</f>
        <v>0</v>
      </c>
      <c r="G56" s="19">
        <f t="shared" si="9"/>
        <v>0</v>
      </c>
      <c r="H56" s="19">
        <f t="shared" si="9"/>
        <v>0</v>
      </c>
      <c r="I56" s="19">
        <f t="shared" si="9"/>
        <v>0</v>
      </c>
      <c r="J56" s="19">
        <f t="shared" si="9"/>
        <v>0</v>
      </c>
      <c r="K56" s="19">
        <f t="shared" si="9"/>
        <v>0</v>
      </c>
      <c r="L56" s="19">
        <f t="shared" si="9"/>
        <v>0</v>
      </c>
      <c r="M56" s="19">
        <f t="shared" si="9"/>
        <v>0</v>
      </c>
      <c r="N56" s="12">
        <f>SUM(B56:M56)</f>
        <v>0</v>
      </c>
      <c r="O56" s="5"/>
    </row>
    <row r="57" spans="1:16" ht="14.25" x14ac:dyDescent="0.2">
      <c r="A57" s="13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20"/>
      <c r="M57" s="19"/>
      <c r="N57" s="12"/>
      <c r="O57" s="5"/>
    </row>
    <row r="58" spans="1:16" ht="14.25" x14ac:dyDescent="0.2">
      <c r="A58" s="22" t="s">
        <v>37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20"/>
      <c r="M58" s="19"/>
      <c r="N58" s="12"/>
      <c r="O58" s="5"/>
    </row>
    <row r="59" spans="1:16" ht="14.25" x14ac:dyDescent="0.2">
      <c r="A59" s="13" t="s">
        <v>21</v>
      </c>
      <c r="B59" s="19">
        <f t="shared" ref="B59:K60" si="10">SUM(B64+B69)</f>
        <v>0</v>
      </c>
      <c r="C59" s="19">
        <v>0</v>
      </c>
      <c r="D59" s="19">
        <f t="shared" si="10"/>
        <v>0</v>
      </c>
      <c r="E59" s="19">
        <f t="shared" si="10"/>
        <v>0</v>
      </c>
      <c r="F59" s="19">
        <f t="shared" si="10"/>
        <v>0</v>
      </c>
      <c r="G59" s="19">
        <f t="shared" si="10"/>
        <v>13.71</v>
      </c>
      <c r="H59" s="19">
        <f t="shared" si="10"/>
        <v>0</v>
      </c>
      <c r="I59" s="19">
        <f t="shared" si="10"/>
        <v>0</v>
      </c>
      <c r="J59" s="19">
        <v>0</v>
      </c>
      <c r="K59" s="19">
        <f t="shared" si="10"/>
        <v>0</v>
      </c>
      <c r="L59" s="20">
        <v>0</v>
      </c>
      <c r="M59" s="19">
        <f>SUM(M64+M69)</f>
        <v>0</v>
      </c>
      <c r="N59" s="12">
        <f>SUM(B59:M59)</f>
        <v>13.71</v>
      </c>
      <c r="O59" s="5"/>
    </row>
    <row r="60" spans="1:16" ht="14.25" x14ac:dyDescent="0.2">
      <c r="A60" s="13" t="s">
        <v>22</v>
      </c>
      <c r="B60" s="19">
        <f t="shared" si="10"/>
        <v>0</v>
      </c>
      <c r="C60" s="19">
        <f t="shared" si="10"/>
        <v>0</v>
      </c>
      <c r="D60" s="19">
        <f t="shared" si="10"/>
        <v>0</v>
      </c>
      <c r="E60" s="19">
        <f t="shared" si="10"/>
        <v>0</v>
      </c>
      <c r="F60" s="19">
        <f t="shared" si="10"/>
        <v>0</v>
      </c>
      <c r="G60" s="19">
        <f t="shared" si="10"/>
        <v>0</v>
      </c>
      <c r="H60" s="19">
        <f t="shared" si="10"/>
        <v>0</v>
      </c>
      <c r="I60" s="19">
        <f t="shared" si="10"/>
        <v>0</v>
      </c>
      <c r="J60" s="19">
        <f t="shared" si="10"/>
        <v>0</v>
      </c>
      <c r="K60" s="19">
        <f t="shared" si="10"/>
        <v>0</v>
      </c>
      <c r="L60" s="20">
        <v>0</v>
      </c>
      <c r="M60" s="19">
        <f>SUM(M65+M70)</f>
        <v>0</v>
      </c>
      <c r="N60" s="12">
        <f>SUM(B60:M60)</f>
        <v>0</v>
      </c>
      <c r="O60" s="5"/>
    </row>
    <row r="61" spans="1:16" ht="14.25" x14ac:dyDescent="0.2">
      <c r="A61" s="13" t="s">
        <v>23</v>
      </c>
      <c r="B61" s="19">
        <f t="shared" ref="B61:M61" si="11">SUM(B60-B59)</f>
        <v>0</v>
      </c>
      <c r="C61" s="19">
        <f t="shared" si="11"/>
        <v>0</v>
      </c>
      <c r="D61" s="19">
        <f t="shared" si="11"/>
        <v>0</v>
      </c>
      <c r="E61" s="19">
        <f t="shared" si="11"/>
        <v>0</v>
      </c>
      <c r="F61" s="19">
        <f t="shared" si="11"/>
        <v>0</v>
      </c>
      <c r="G61" s="17">
        <f>SUM(G60-G59)</f>
        <v>-13.71</v>
      </c>
      <c r="H61" s="19">
        <f t="shared" si="11"/>
        <v>0</v>
      </c>
      <c r="I61" s="19">
        <f t="shared" si="11"/>
        <v>0</v>
      </c>
      <c r="J61" s="19">
        <f t="shared" si="11"/>
        <v>0</v>
      </c>
      <c r="K61" s="19">
        <f t="shared" si="11"/>
        <v>0</v>
      </c>
      <c r="L61" s="19">
        <f t="shared" si="11"/>
        <v>0</v>
      </c>
      <c r="M61" s="19">
        <f t="shared" si="11"/>
        <v>0</v>
      </c>
      <c r="N61" s="18">
        <f>SUM(N60-N59)</f>
        <v>-13.71</v>
      </c>
      <c r="O61" s="5"/>
    </row>
    <row r="62" spans="1:16" ht="14.25" x14ac:dyDescent="0.2">
      <c r="A62" s="13" t="s">
        <v>38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20"/>
      <c r="M62" s="19"/>
      <c r="N62" s="12"/>
      <c r="O62" s="5"/>
    </row>
    <row r="63" spans="1:16" ht="14.25" x14ac:dyDescent="0.2">
      <c r="A63" s="13" t="s">
        <v>39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20"/>
      <c r="M63" s="19"/>
      <c r="N63" s="12"/>
      <c r="O63" s="5"/>
    </row>
    <row r="64" spans="1:16" ht="14.25" x14ac:dyDescent="0.2">
      <c r="A64" s="13" t="s">
        <v>32</v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19">
        <v>13.71</v>
      </c>
      <c r="H64" s="19">
        <v>0</v>
      </c>
      <c r="I64" s="19">
        <v>0</v>
      </c>
      <c r="J64" s="19">
        <v>0</v>
      </c>
      <c r="K64" s="19">
        <v>0</v>
      </c>
      <c r="L64" s="20">
        <v>0</v>
      </c>
      <c r="M64" s="19">
        <v>0</v>
      </c>
      <c r="N64" s="12">
        <f>SUM(B64:M64)</f>
        <v>13.71</v>
      </c>
      <c r="O64" s="5"/>
    </row>
    <row r="65" spans="1:16" ht="14.25" x14ac:dyDescent="0.2">
      <c r="A65" s="13" t="s">
        <v>33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20">
        <v>0</v>
      </c>
      <c r="M65" s="19">
        <v>0</v>
      </c>
      <c r="N65" s="12">
        <f>SUM(B65:M65)</f>
        <v>0</v>
      </c>
      <c r="O65" s="5"/>
    </row>
    <row r="66" spans="1:16" ht="14.25" x14ac:dyDescent="0.2">
      <c r="A66" s="13" t="s">
        <v>34</v>
      </c>
      <c r="B66" s="19">
        <f>SUM(B65-B64)</f>
        <v>0</v>
      </c>
      <c r="C66" s="19">
        <f>SUM(C65-C64)</f>
        <v>0</v>
      </c>
      <c r="D66" s="19">
        <f>SUM(D65-D64)</f>
        <v>0</v>
      </c>
      <c r="E66" s="19">
        <f>SUM(E65-E64)</f>
        <v>0</v>
      </c>
      <c r="F66" s="19">
        <f t="shared" ref="F66:M66" si="12">SUM(F65-F64)</f>
        <v>0</v>
      </c>
      <c r="G66" s="17">
        <f>SUM(G65-G64)</f>
        <v>-13.71</v>
      </c>
      <c r="H66" s="19">
        <f t="shared" si="12"/>
        <v>0</v>
      </c>
      <c r="I66" s="19">
        <f t="shared" si="12"/>
        <v>0</v>
      </c>
      <c r="J66" s="19">
        <f t="shared" si="12"/>
        <v>0</v>
      </c>
      <c r="K66" s="19">
        <f t="shared" si="12"/>
        <v>0</v>
      </c>
      <c r="L66" s="19">
        <f t="shared" si="12"/>
        <v>0</v>
      </c>
      <c r="M66" s="19">
        <f t="shared" si="12"/>
        <v>0</v>
      </c>
      <c r="N66" s="18">
        <f>SUM(N65-N64)</f>
        <v>-13.71</v>
      </c>
      <c r="O66" s="5"/>
    </row>
    <row r="67" spans="1:16" ht="14.25" x14ac:dyDescent="0.2">
      <c r="A67" s="13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20"/>
      <c r="M67" s="19"/>
      <c r="N67" s="12"/>
      <c r="O67" s="5"/>
    </row>
    <row r="68" spans="1:16" ht="14.25" x14ac:dyDescent="0.2">
      <c r="A68" s="13" t="s">
        <v>40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20"/>
      <c r="M68" s="19"/>
      <c r="N68" s="12"/>
      <c r="O68" s="5"/>
    </row>
    <row r="69" spans="1:16" ht="14.25" x14ac:dyDescent="0.2">
      <c r="A69" s="13" t="s">
        <v>32</v>
      </c>
      <c r="B69" s="19">
        <v>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20">
        <v>0</v>
      </c>
      <c r="M69" s="19">
        <v>0</v>
      </c>
      <c r="N69" s="12">
        <f>SUM(B69:M69)</f>
        <v>0</v>
      </c>
      <c r="O69" s="5"/>
    </row>
    <row r="70" spans="1:16" ht="14.25" x14ac:dyDescent="0.2">
      <c r="A70" s="13" t="s">
        <v>33</v>
      </c>
      <c r="B70" s="19">
        <v>0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20">
        <v>0</v>
      </c>
      <c r="M70" s="19">
        <v>0</v>
      </c>
      <c r="N70" s="12">
        <f>SUM(B70:M70)</f>
        <v>0</v>
      </c>
      <c r="O70" s="5"/>
    </row>
    <row r="71" spans="1:16" ht="14.25" x14ac:dyDescent="0.2">
      <c r="A71" s="13" t="s">
        <v>34</v>
      </c>
      <c r="B71" s="19">
        <f t="shared" ref="B71:N71" si="13">SUM(B70-B69)</f>
        <v>0</v>
      </c>
      <c r="C71" s="19">
        <f t="shared" si="13"/>
        <v>0</v>
      </c>
      <c r="D71" s="19">
        <f t="shared" si="13"/>
        <v>0</v>
      </c>
      <c r="E71" s="19">
        <f t="shared" si="13"/>
        <v>0</v>
      </c>
      <c r="F71" s="19">
        <f t="shared" si="13"/>
        <v>0</v>
      </c>
      <c r="G71" s="19">
        <f t="shared" si="13"/>
        <v>0</v>
      </c>
      <c r="H71" s="19">
        <f t="shared" si="13"/>
        <v>0</v>
      </c>
      <c r="I71" s="19">
        <f t="shared" si="13"/>
        <v>0</v>
      </c>
      <c r="J71" s="19">
        <f t="shared" si="13"/>
        <v>0</v>
      </c>
      <c r="K71" s="19">
        <f t="shared" si="13"/>
        <v>0</v>
      </c>
      <c r="L71" s="19">
        <f t="shared" si="13"/>
        <v>0</v>
      </c>
      <c r="M71" s="19">
        <f t="shared" si="13"/>
        <v>0</v>
      </c>
      <c r="N71" s="29">
        <f t="shared" si="13"/>
        <v>0</v>
      </c>
      <c r="O71" s="5"/>
    </row>
    <row r="72" spans="1:16" ht="14.25" x14ac:dyDescent="0.2">
      <c r="A72" s="13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2"/>
      <c r="O72" s="5"/>
    </row>
    <row r="73" spans="1:16" ht="14.25" x14ac:dyDescent="0.2">
      <c r="A73" s="13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2"/>
      <c r="O73" s="5"/>
    </row>
    <row r="74" spans="1:16" ht="14.25" x14ac:dyDescent="0.2">
      <c r="A74" s="32" t="s">
        <v>41</v>
      </c>
      <c r="B74" s="19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2"/>
      <c r="O74" s="5"/>
    </row>
    <row r="75" spans="1:16" ht="15" x14ac:dyDescent="0.25">
      <c r="A75" s="13" t="s">
        <v>21</v>
      </c>
      <c r="B75" s="33">
        <f t="shared" ref="B75:N76" si="14">SUM(B12+B19+B23+B27+B32+B39+B59)</f>
        <v>99832.400000000009</v>
      </c>
      <c r="C75" s="33">
        <f t="shared" si="14"/>
        <v>93367.510000000009</v>
      </c>
      <c r="D75" s="33">
        <f t="shared" si="14"/>
        <v>103520.51</v>
      </c>
      <c r="E75" s="33">
        <f t="shared" si="14"/>
        <v>90904.08</v>
      </c>
      <c r="F75" s="33">
        <f t="shared" si="14"/>
        <v>90692.77</v>
      </c>
      <c r="G75" s="33">
        <f t="shared" si="14"/>
        <v>100486.16</v>
      </c>
      <c r="H75" s="33">
        <f t="shared" si="14"/>
        <v>99285.98</v>
      </c>
      <c r="I75" s="33">
        <f t="shared" si="14"/>
        <v>89810.61</v>
      </c>
      <c r="J75" s="33">
        <f t="shared" si="14"/>
        <v>94797.150000000009</v>
      </c>
      <c r="K75" s="33">
        <f t="shared" si="14"/>
        <v>91395.929999999978</v>
      </c>
      <c r="L75" s="33">
        <f t="shared" si="14"/>
        <v>81427.140000000014</v>
      </c>
      <c r="M75" s="33">
        <f t="shared" si="14"/>
        <v>123802.59999999999</v>
      </c>
      <c r="N75" s="34">
        <f t="shared" si="14"/>
        <v>1159322.8400000001</v>
      </c>
      <c r="O75" s="5"/>
      <c r="P75" s="5"/>
    </row>
    <row r="76" spans="1:16" ht="15" x14ac:dyDescent="0.25">
      <c r="A76" s="13" t="s">
        <v>22</v>
      </c>
      <c r="B76" s="33">
        <f t="shared" si="14"/>
        <v>91763.48</v>
      </c>
      <c r="C76" s="33">
        <f t="shared" si="14"/>
        <v>97159.7</v>
      </c>
      <c r="D76" s="33">
        <f t="shared" si="14"/>
        <v>94630.950000000012</v>
      </c>
      <c r="E76" s="33">
        <f t="shared" si="14"/>
        <v>91041.11</v>
      </c>
      <c r="F76" s="33">
        <f t="shared" si="14"/>
        <v>92800.97</v>
      </c>
      <c r="G76" s="33">
        <f t="shared" si="14"/>
        <v>93229.219999999987</v>
      </c>
      <c r="H76" s="33">
        <f t="shared" si="14"/>
        <v>89474.06</v>
      </c>
      <c r="I76" s="33">
        <f t="shared" si="14"/>
        <v>97806.760000000009</v>
      </c>
      <c r="J76" s="33">
        <f t="shared" si="14"/>
        <v>86914.82</v>
      </c>
      <c r="K76" s="33">
        <f t="shared" si="14"/>
        <v>86400.040000000008</v>
      </c>
      <c r="L76" s="33">
        <f t="shared" si="14"/>
        <v>89844.970000000016</v>
      </c>
      <c r="M76" s="33">
        <f t="shared" si="14"/>
        <v>113526.93000000001</v>
      </c>
      <c r="N76" s="34">
        <f t="shared" si="14"/>
        <v>1124593.01</v>
      </c>
      <c r="O76" s="5"/>
      <c r="P76" s="5"/>
    </row>
    <row r="77" spans="1:16" ht="15" x14ac:dyDescent="0.25">
      <c r="A77" s="13" t="s">
        <v>23</v>
      </c>
      <c r="B77" s="35">
        <f>SUM(B76-B75)</f>
        <v>-8068.9200000000128</v>
      </c>
      <c r="C77" s="35">
        <f>SUM(C76-C75)</f>
        <v>3792.1899999999878</v>
      </c>
      <c r="D77" s="35">
        <f>SUM(D76-D75)</f>
        <v>-8889.5599999999831</v>
      </c>
      <c r="E77" s="35">
        <f>SUM(E76-E75)</f>
        <v>137.02999999999884</v>
      </c>
      <c r="F77" s="35">
        <f t="shared" ref="F77:L77" si="15">SUM(F76-F75)</f>
        <v>2108.1999999999971</v>
      </c>
      <c r="G77" s="35">
        <f t="shared" si="15"/>
        <v>-7256.9400000000169</v>
      </c>
      <c r="H77" s="35">
        <f t="shared" si="15"/>
        <v>-9811.9199999999983</v>
      </c>
      <c r="I77" s="35">
        <f t="shared" si="15"/>
        <v>7996.1500000000087</v>
      </c>
      <c r="J77" s="35">
        <f t="shared" si="15"/>
        <v>-7882.3300000000017</v>
      </c>
      <c r="K77" s="35">
        <f>SUM(K76-K75)</f>
        <v>-4995.8899999999703</v>
      </c>
      <c r="L77" s="35">
        <f t="shared" si="15"/>
        <v>8417.8300000000017</v>
      </c>
      <c r="M77" s="35">
        <f>SUM(M76-M75)</f>
        <v>-10275.669999999984</v>
      </c>
      <c r="N77" s="36">
        <f>SUM(B77:M77)</f>
        <v>-34729.829999999973</v>
      </c>
      <c r="O77" s="5"/>
    </row>
    <row r="78" spans="1:16" ht="14.25" x14ac:dyDescent="0.2">
      <c r="A78" s="13"/>
      <c r="B78" s="19"/>
      <c r="C78" s="14"/>
      <c r="D78" s="14"/>
      <c r="E78" s="14"/>
      <c r="F78" s="15"/>
      <c r="G78" s="10"/>
      <c r="H78" s="11"/>
      <c r="I78" s="11"/>
      <c r="J78" s="11"/>
      <c r="K78" s="11"/>
      <c r="L78" s="11"/>
      <c r="M78" s="11"/>
      <c r="N78" s="12"/>
      <c r="O78" s="5"/>
    </row>
    <row r="79" spans="1:16" ht="15" thickBot="1" x14ac:dyDescent="0.25">
      <c r="A79" s="37"/>
      <c r="B79" s="38"/>
      <c r="C79" s="39"/>
      <c r="D79" s="39"/>
      <c r="E79" s="39"/>
      <c r="F79" s="40"/>
      <c r="G79" s="41"/>
      <c r="H79" s="42"/>
      <c r="I79" s="42"/>
      <c r="J79" s="42"/>
      <c r="K79" s="42"/>
      <c r="L79" s="42"/>
      <c r="M79" s="42"/>
      <c r="N79" s="43"/>
    </row>
    <row r="80" spans="1:16" ht="13.5" thickTop="1" x14ac:dyDescent="0.2">
      <c r="B80" s="44"/>
      <c r="C80" s="23"/>
      <c r="D80" s="45"/>
      <c r="E80" s="45"/>
      <c r="F80" s="45"/>
    </row>
    <row r="81" spans="1:14" x14ac:dyDescent="0.2">
      <c r="B81" s="44"/>
      <c r="C81" s="44"/>
      <c r="D81" s="44"/>
      <c r="E81" s="46"/>
      <c r="F81" s="44"/>
      <c r="G81" s="44"/>
      <c r="H81" s="44"/>
      <c r="I81" s="44"/>
      <c r="J81" s="44"/>
      <c r="K81" s="44"/>
      <c r="L81" s="44"/>
      <c r="M81" s="44"/>
      <c r="N81" s="44"/>
    </row>
    <row r="82" spans="1:14" ht="15" x14ac:dyDescent="0.25">
      <c r="A82" s="47" t="s">
        <v>42</v>
      </c>
      <c r="B82" s="48"/>
      <c r="C82" s="45"/>
      <c r="D82" s="23"/>
      <c r="E82" s="23"/>
      <c r="F82" s="23"/>
    </row>
    <row r="83" spans="1:14" x14ac:dyDescent="0.2">
      <c r="A83" s="47" t="s">
        <v>43</v>
      </c>
      <c r="B83" s="23"/>
      <c r="C83" s="45"/>
      <c r="D83" s="23"/>
      <c r="E83" s="23"/>
      <c r="F83" s="23"/>
    </row>
    <row r="84" spans="1:14" x14ac:dyDescent="0.2">
      <c r="D84" s="5"/>
    </row>
  </sheetData>
  <mergeCells count="20">
    <mergeCell ref="F9:F10"/>
    <mergeCell ref="A1:N1"/>
    <mergeCell ref="A2:N2"/>
    <mergeCell ref="A3:N3"/>
    <mergeCell ref="A4:N4"/>
    <mergeCell ref="A5:N5"/>
    <mergeCell ref="A6:N6"/>
    <mergeCell ref="A9:A10"/>
    <mergeCell ref="B9:B10"/>
    <mergeCell ref="C9:C10"/>
    <mergeCell ref="D9:D10"/>
    <mergeCell ref="E9:E10"/>
    <mergeCell ref="M9:M10"/>
    <mergeCell ref="N9:N10"/>
    <mergeCell ref="G9:G10"/>
    <mergeCell ref="H9:H10"/>
    <mergeCell ref="I9:I10"/>
    <mergeCell ref="J9:J10"/>
    <mergeCell ref="K9:K10"/>
    <mergeCell ref="L9:L10"/>
  </mergeCells>
  <printOptions horizontalCentered="1"/>
  <pageMargins left="0" right="0" top="0.19685039370078741" bottom="0" header="0" footer="0"/>
  <pageSetup scale="4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2016</vt:lpstr>
      <vt:lpstr>'2016'!Área_de_impresión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Leticia Nuñez Mendoza</dc:creator>
  <cp:lastModifiedBy>Samantha Espinosa Ortega</cp:lastModifiedBy>
  <dcterms:created xsi:type="dcterms:W3CDTF">2017-02-16T15:33:05Z</dcterms:created>
  <dcterms:modified xsi:type="dcterms:W3CDTF">2017-07-25T17:13:16Z</dcterms:modified>
</cp:coreProperties>
</file>