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1840" windowHeight="12075"/>
  </bookViews>
  <sheets>
    <sheet name="2015" sheetId="2" r:id="rId1"/>
  </sheets>
  <definedNames>
    <definedName name="_xlnm.Print_Area" localSheetId="0">'2015'!$A$1:$N$87</definedName>
  </definedNames>
  <calcPr calcId="145621"/>
</workbook>
</file>

<file path=xl/calcChain.xml><?xml version="1.0" encoding="utf-8"?>
<calcChain xmlns="http://schemas.openxmlformats.org/spreadsheetml/2006/main">
  <c r="L79" i="2" l="1"/>
  <c r="J79" i="2"/>
  <c r="M75" i="2"/>
  <c r="L75" i="2"/>
  <c r="K75" i="2"/>
  <c r="J75" i="2"/>
  <c r="I75" i="2"/>
  <c r="H75" i="2"/>
  <c r="G75" i="2"/>
  <c r="F75" i="2"/>
  <c r="E75" i="2"/>
  <c r="D75" i="2"/>
  <c r="C75" i="2"/>
  <c r="B75" i="2"/>
  <c r="N75" i="2" s="1"/>
  <c r="N74" i="2"/>
  <c r="N73" i="2"/>
  <c r="M70" i="2"/>
  <c r="L70" i="2"/>
  <c r="K70" i="2"/>
  <c r="J70" i="2"/>
  <c r="I70" i="2"/>
  <c r="H70" i="2"/>
  <c r="G70" i="2"/>
  <c r="F70" i="2"/>
  <c r="E70" i="2"/>
  <c r="D70" i="2"/>
  <c r="C70" i="2"/>
  <c r="B70" i="2"/>
  <c r="N70" i="2" s="1"/>
  <c r="N69" i="2"/>
  <c r="N68" i="2"/>
  <c r="M65" i="2"/>
  <c r="L65" i="2"/>
  <c r="M64" i="2"/>
  <c r="K64" i="2"/>
  <c r="K65" i="2" s="1"/>
  <c r="J64" i="2"/>
  <c r="J65" i="2" s="1"/>
  <c r="I64" i="2"/>
  <c r="I65" i="2" s="1"/>
  <c r="H64" i="2"/>
  <c r="H65" i="2" s="1"/>
  <c r="G64" i="2"/>
  <c r="G65" i="2" s="1"/>
  <c r="F64" i="2"/>
  <c r="F65" i="2" s="1"/>
  <c r="E64" i="2"/>
  <c r="E65" i="2" s="1"/>
  <c r="D64" i="2"/>
  <c r="D65" i="2" s="1"/>
  <c r="C64" i="2"/>
  <c r="C65" i="2" s="1"/>
  <c r="B64" i="2"/>
  <c r="B65" i="2" s="1"/>
  <c r="M63" i="2"/>
  <c r="K63" i="2"/>
  <c r="I63" i="2"/>
  <c r="H63" i="2"/>
  <c r="H79" i="2" s="1"/>
  <c r="G63" i="2"/>
  <c r="G79" i="2" s="1"/>
  <c r="F63" i="2"/>
  <c r="E63" i="2"/>
  <c r="D63" i="2"/>
  <c r="N63" i="2" s="1"/>
  <c r="B63" i="2"/>
  <c r="M60" i="2"/>
  <c r="L60" i="2"/>
  <c r="K60" i="2"/>
  <c r="J60" i="2"/>
  <c r="I60" i="2"/>
  <c r="H60" i="2"/>
  <c r="G60" i="2"/>
  <c r="F60" i="2"/>
  <c r="E60" i="2"/>
  <c r="D60" i="2"/>
  <c r="C60" i="2"/>
  <c r="B60" i="2"/>
  <c r="N60" i="2" s="1"/>
  <c r="N59" i="2"/>
  <c r="N58" i="2"/>
  <c r="M55" i="2"/>
  <c r="L55" i="2"/>
  <c r="K55" i="2"/>
  <c r="J55" i="2"/>
  <c r="I55" i="2"/>
  <c r="H55" i="2"/>
  <c r="G55" i="2"/>
  <c r="F55" i="2"/>
  <c r="E55" i="2"/>
  <c r="D55" i="2"/>
  <c r="C55" i="2"/>
  <c r="B55" i="2"/>
  <c r="N55" i="2" s="1"/>
  <c r="N54" i="2"/>
  <c r="N53" i="2"/>
  <c r="M50" i="2"/>
  <c r="L50" i="2"/>
  <c r="K50" i="2"/>
  <c r="J50" i="2"/>
  <c r="I50" i="2"/>
  <c r="H50" i="2"/>
  <c r="G50" i="2"/>
  <c r="F50" i="2"/>
  <c r="E50" i="2"/>
  <c r="D50" i="2"/>
  <c r="C50" i="2"/>
  <c r="B50" i="2"/>
  <c r="N50" i="2" s="1"/>
  <c r="N49" i="2"/>
  <c r="N48" i="2"/>
  <c r="M45" i="2"/>
  <c r="L45" i="2"/>
  <c r="K45" i="2"/>
  <c r="J45" i="2"/>
  <c r="I45" i="2"/>
  <c r="H45" i="2"/>
  <c r="G45" i="2"/>
  <c r="F45" i="2"/>
  <c r="E45" i="2"/>
  <c r="D45" i="2"/>
  <c r="C45" i="2"/>
  <c r="B45" i="2"/>
  <c r="N45" i="2" s="1"/>
  <c r="N44" i="2"/>
  <c r="N39" i="2" s="1"/>
  <c r="N43" i="2"/>
  <c r="L40" i="2"/>
  <c r="J40" i="2"/>
  <c r="H40" i="2"/>
  <c r="M39" i="2"/>
  <c r="M40" i="2" s="1"/>
  <c r="L39" i="2"/>
  <c r="L80" i="2" s="1"/>
  <c r="L81" i="2" s="1"/>
  <c r="K39" i="2"/>
  <c r="K80" i="2" s="1"/>
  <c r="J39" i="2"/>
  <c r="J80" i="2" s="1"/>
  <c r="J81" i="2" s="1"/>
  <c r="I39" i="2"/>
  <c r="I40" i="2" s="1"/>
  <c r="H39" i="2"/>
  <c r="H80" i="2" s="1"/>
  <c r="G39" i="2"/>
  <c r="G80" i="2" s="1"/>
  <c r="G81" i="2" s="1"/>
  <c r="F39" i="2"/>
  <c r="F80" i="2" s="1"/>
  <c r="E39" i="2"/>
  <c r="E40" i="2" s="1"/>
  <c r="D39" i="2"/>
  <c r="D80" i="2" s="1"/>
  <c r="C39" i="2"/>
  <c r="C80" i="2" s="1"/>
  <c r="B39" i="2"/>
  <c r="B40" i="2" s="1"/>
  <c r="N38" i="2"/>
  <c r="M38" i="2"/>
  <c r="M79" i="2" s="1"/>
  <c r="K38" i="2"/>
  <c r="K79" i="2" s="1"/>
  <c r="I38" i="2"/>
  <c r="I79" i="2" s="1"/>
  <c r="F38" i="2"/>
  <c r="F40" i="2" s="1"/>
  <c r="E38" i="2"/>
  <c r="E79" i="2" s="1"/>
  <c r="D38" i="2"/>
  <c r="D79" i="2" s="1"/>
  <c r="C38" i="2"/>
  <c r="C79" i="2" s="1"/>
  <c r="B38" i="2"/>
  <c r="B79" i="2" s="1"/>
  <c r="M33" i="2"/>
  <c r="L33" i="2"/>
  <c r="K33" i="2"/>
  <c r="J33" i="2"/>
  <c r="I33" i="2"/>
  <c r="H33" i="2"/>
  <c r="G33" i="2"/>
  <c r="F33" i="2"/>
  <c r="E33" i="2"/>
  <c r="D33" i="2"/>
  <c r="C33" i="2"/>
  <c r="B33" i="2"/>
  <c r="N33" i="2" s="1"/>
  <c r="N32" i="2"/>
  <c r="N31" i="2"/>
  <c r="M28" i="2"/>
  <c r="L28" i="2"/>
  <c r="K28" i="2"/>
  <c r="J28" i="2"/>
  <c r="I28" i="2"/>
  <c r="H28" i="2"/>
  <c r="G28" i="2"/>
  <c r="F28" i="2"/>
  <c r="E28" i="2"/>
  <c r="D28" i="2"/>
  <c r="C28" i="2"/>
  <c r="B28" i="2"/>
  <c r="N28" i="2" s="1"/>
  <c r="N27" i="2"/>
  <c r="N26" i="2"/>
  <c r="M24" i="2"/>
  <c r="L24" i="2"/>
  <c r="K24" i="2"/>
  <c r="J24" i="2"/>
  <c r="I24" i="2"/>
  <c r="H24" i="2"/>
  <c r="G24" i="2"/>
  <c r="F24" i="2"/>
  <c r="E24" i="2"/>
  <c r="D24" i="2"/>
  <c r="C24" i="2"/>
  <c r="B24" i="2"/>
  <c r="N24" i="2" s="1"/>
  <c r="N23" i="2"/>
  <c r="N22" i="2"/>
  <c r="M20" i="2"/>
  <c r="L20" i="2"/>
  <c r="K20" i="2"/>
  <c r="J20" i="2"/>
  <c r="I20" i="2"/>
  <c r="H20" i="2"/>
  <c r="G20" i="2"/>
  <c r="F20" i="2"/>
  <c r="E20" i="2"/>
  <c r="D20" i="2"/>
  <c r="C20" i="2"/>
  <c r="B20" i="2"/>
  <c r="N20" i="2" s="1"/>
  <c r="N19" i="2"/>
  <c r="N18" i="2"/>
  <c r="M13" i="2"/>
  <c r="L13" i="2"/>
  <c r="K13" i="2"/>
  <c r="J13" i="2"/>
  <c r="I13" i="2"/>
  <c r="H13" i="2"/>
  <c r="G13" i="2"/>
  <c r="F13" i="2"/>
  <c r="E13" i="2"/>
  <c r="D13" i="2"/>
  <c r="C13" i="2"/>
  <c r="B13" i="2"/>
  <c r="N12" i="2"/>
  <c r="N11" i="2"/>
  <c r="N79" i="2" s="1"/>
  <c r="N65" i="2" l="1"/>
  <c r="C81" i="2"/>
  <c r="K81" i="2"/>
  <c r="D81" i="2"/>
  <c r="H81" i="2"/>
  <c r="N13" i="2"/>
  <c r="C40" i="2"/>
  <c r="N40" i="2" s="1"/>
  <c r="G40" i="2"/>
  <c r="K40" i="2"/>
  <c r="D40" i="2"/>
  <c r="N64" i="2"/>
  <c r="N80" i="2" s="1"/>
  <c r="F79" i="2"/>
  <c r="F81" i="2" s="1"/>
  <c r="E80" i="2"/>
  <c r="E81" i="2" s="1"/>
  <c r="I80" i="2"/>
  <c r="I81" i="2" s="1"/>
  <c r="M80" i="2"/>
  <c r="M81" i="2" s="1"/>
  <c r="B80" i="2"/>
  <c r="B81" i="2" s="1"/>
  <c r="N81" i="2" l="1"/>
</calcChain>
</file>

<file path=xl/sharedStrings.xml><?xml version="1.0" encoding="utf-8"?>
<sst xmlns="http://schemas.openxmlformats.org/spreadsheetml/2006/main" count="81" uniqueCount="45">
  <si>
    <t>GERENCIA DE RECUPERACIÓN DE CRÉDITOS</t>
  </si>
  <si>
    <t>SUBGERENCIA DE CONTROL DE CARTERAS</t>
  </si>
  <si>
    <t>UNIDAD DEPARTAMENTAL DE CONSOLIDACIÓN CONTABLE</t>
  </si>
  <si>
    <t>(  M I L E S   D E   P E S O S  )</t>
  </si>
  <si>
    <t>CARTERA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</si>
  <si>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</si>
  <si>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</si>
  <si>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</si>
  <si>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</si>
  <si>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</si>
  <si>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</si>
  <si>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</si>
  <si>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</si>
  <si>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</si>
  <si>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</si>
  <si>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</si>
  <si>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</si>
  <si>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TOTAL  </t>
  </si>
  <si>
    <t>BANCARIA</t>
  </si>
  <si>
    <t xml:space="preserve">     Programado</t>
  </si>
  <si>
    <t xml:space="preserve">     Recuperado</t>
  </si>
  <si>
    <t xml:space="preserve">     Variación</t>
  </si>
  <si>
    <t>GUBERNAMENTAL</t>
  </si>
  <si>
    <t>FIVIDESU</t>
  </si>
  <si>
    <t>FICAPRO</t>
  </si>
  <si>
    <t>INVI</t>
  </si>
  <si>
    <t>PROPIA</t>
  </si>
  <si>
    <t>SOCIAL</t>
  </si>
  <si>
    <t>SEDECO - BANRURAL</t>
  </si>
  <si>
    <t xml:space="preserve">             FDO. MTO Y GTA.</t>
  </si>
  <si>
    <t xml:space="preserve">              Programado</t>
  </si>
  <si>
    <t xml:space="preserve">              Recuperado</t>
  </si>
  <si>
    <t xml:space="preserve">              Variación</t>
  </si>
  <si>
    <t xml:space="preserve">             SEDECO - FONDECO</t>
  </si>
  <si>
    <t xml:space="preserve">             SEDECO - FOCOMI</t>
  </si>
  <si>
    <t>FAC Y OTRAS</t>
  </si>
  <si>
    <t xml:space="preserve">         </t>
  </si>
  <si>
    <t xml:space="preserve">             FAC</t>
  </si>
  <si>
    <t xml:space="preserve">             OTRAS</t>
  </si>
  <si>
    <t>TOTAL</t>
  </si>
  <si>
    <t xml:space="preserve">       J.U.D.C.C. </t>
  </si>
  <si>
    <t>FIDEICOMISO DE RECUPERACIÓN CREDITICIA DEL DISTRITO FEDERAL    FIDERE  III</t>
  </si>
  <si>
    <t>COMPARATIVO ENTRE EL PROGRAMADO Y LA RECUPERACIÓN ENERO - DICIEMBRE DE 2015</t>
  </si>
  <si>
    <t xml:space="preserve">             SEDECO - FONDESO</t>
  </si>
  <si>
    <t xml:space="preserve">   12/ enero 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</si>
</sst>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64" formatCode="#,##0.00_ ;\-#,##0.00\ "/>
    <numFmt numFmtId="165" formatCode="_(* #,##0.00_);_(* \(#,##0.00\);_(* &quot;-&quot;??_);_(@_)"/>
    <numFmt numFmtId="166" formatCode="_(* #,##0.00_);_(* \(#,##0.00\);_(* &quot;0.00&quot;\);_(@_)"/>
    <numFmt numFmtId="167" formatCode="_(* #,##0.00_);_(* \(#,##0.00\);_(* &quot;0.00&quot;_);_(@_)"/>
    <numFmt numFmtId="168" formatCode="#,##0.0000000000000000000_ ;\-#,##0.0000000000000000000\ "/>
    <numFmt numFmtId="169" formatCode="_([$€]* #,##0.00_);_([$€]* \(#,##0.00\);_([$€]* &quot;-&quot;??_);_(@_)"/>
  </numFmts>
  <fonts count="2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u/>
      <sz val="9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9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</fonts>
  <fills count="2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</fills>
  <borders count="2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3" borderId="0" applyNumberFormat="0" applyBorder="0" applyAlignment="0" applyProtection="0"/>
    <xf numFmtId="0" fontId="12" fillId="20" borderId="18" applyNumberFormat="0" applyAlignment="0" applyProtection="0"/>
    <xf numFmtId="0" fontId="13" fillId="21" borderId="19" applyNumberFormat="0" applyAlignment="0" applyProtection="0"/>
    <xf numFmtId="169" fontId="1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0" borderId="20" applyNumberFormat="0" applyFill="0" applyAlignment="0" applyProtection="0"/>
    <xf numFmtId="0" fontId="17" fillId="0" borderId="21" applyNumberFormat="0" applyFill="0" applyAlignment="0" applyProtection="0"/>
    <xf numFmtId="0" fontId="18" fillId="0" borderId="22" applyNumberFormat="0" applyFill="0" applyAlignment="0" applyProtection="0"/>
    <xf numFmtId="0" fontId="18" fillId="0" borderId="0" applyNumberFormat="0" applyFill="0" applyBorder="0" applyAlignment="0" applyProtection="0"/>
    <xf numFmtId="0" fontId="19" fillId="7" borderId="18" applyNumberFormat="0" applyAlignment="0" applyProtection="0"/>
    <xf numFmtId="0" fontId="20" fillId="0" borderId="23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22" borderId="24" applyNumberFormat="0" applyFont="0" applyAlignment="0" applyProtection="0"/>
    <xf numFmtId="0" fontId="21" fillId="20" borderId="25" applyNumberFormat="0" applyAlignment="0" applyProtection="0"/>
    <xf numFmtId="9" fontId="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</cellStyleXfs>
  <cellXfs count="59">
    <xf numFmtId="0" fontId="0" fillId="0" borderId="0" xfId="0"/>
    <xf numFmtId="0" fontId="1" fillId="0" borderId="0" xfId="1"/>
    <xf numFmtId="0" fontId="2" fillId="0" borderId="0" xfId="1" applyFont="1"/>
    <xf numFmtId="0" fontId="1" fillId="0" borderId="0" xfId="1" applyBorder="1"/>
    <xf numFmtId="4" fontId="1" fillId="0" borderId="0" xfId="1" applyNumberFormat="1"/>
    <xf numFmtId="4" fontId="5" fillId="0" borderId="9" xfId="1" applyNumberFormat="1" applyFont="1" applyBorder="1" applyAlignment="1"/>
    <xf numFmtId="164" fontId="6" fillId="0" borderId="10" xfId="2" applyNumberFormat="1" applyFont="1" applyBorder="1" applyAlignment="1"/>
    <xf numFmtId="164" fontId="6" fillId="0" borderId="10" xfId="2" applyNumberFormat="1" applyFont="1" applyBorder="1"/>
    <xf numFmtId="164" fontId="6" fillId="0" borderId="11" xfId="2" applyNumberFormat="1" applyFont="1" applyBorder="1"/>
    <xf numFmtId="164" fontId="6" fillId="0" borderId="12" xfId="1" applyNumberFormat="1" applyFont="1" applyBorder="1"/>
    <xf numFmtId="164" fontId="6" fillId="0" borderId="13" xfId="1" applyNumberFormat="1" applyFont="1" applyBorder="1"/>
    <xf numFmtId="164" fontId="6" fillId="0" borderId="14" xfId="1" applyNumberFormat="1" applyFont="1" applyBorder="1"/>
    <xf numFmtId="4" fontId="2" fillId="0" borderId="15" xfId="1" applyNumberFormat="1" applyFont="1" applyBorder="1" applyAlignment="1">
      <alignment horizontal="left"/>
    </xf>
    <xf numFmtId="164" fontId="6" fillId="0" borderId="12" xfId="2" applyNumberFormat="1" applyFont="1" applyBorder="1"/>
    <xf numFmtId="164" fontId="6" fillId="0" borderId="13" xfId="2" applyNumberFormat="1" applyFont="1" applyBorder="1"/>
    <xf numFmtId="39" fontId="1" fillId="0" borderId="0" xfId="1" applyNumberFormat="1" applyFont="1"/>
    <xf numFmtId="165" fontId="6" fillId="0" borderId="12" xfId="2" applyNumberFormat="1" applyFont="1" applyBorder="1" applyAlignment="1"/>
    <xf numFmtId="165" fontId="6" fillId="0" borderId="14" xfId="2" applyNumberFormat="1" applyFont="1" applyBorder="1" applyAlignment="1"/>
    <xf numFmtId="164" fontId="6" fillId="0" borderId="12" xfId="2" applyNumberFormat="1" applyFont="1" applyBorder="1" applyAlignment="1"/>
    <xf numFmtId="164" fontId="6" fillId="0" borderId="13" xfId="2" applyNumberFormat="1" applyFont="1" applyBorder="1" applyAlignment="1"/>
    <xf numFmtId="4" fontId="5" fillId="0" borderId="15" xfId="1" applyNumberFormat="1" applyFont="1" applyBorder="1" applyAlignment="1"/>
    <xf numFmtId="4" fontId="3" fillId="0" borderId="15" xfId="1" applyNumberFormat="1" applyFont="1" applyBorder="1" applyAlignment="1">
      <alignment horizontal="left"/>
    </xf>
    <xf numFmtId="39" fontId="1" fillId="0" borderId="0" xfId="1" applyNumberFormat="1"/>
    <xf numFmtId="166" fontId="6" fillId="0" borderId="14" xfId="1" applyNumberFormat="1" applyFont="1" applyBorder="1"/>
    <xf numFmtId="165" fontId="6" fillId="0" borderId="14" xfId="1" applyNumberFormat="1" applyFont="1" applyBorder="1"/>
    <xf numFmtId="4" fontId="3" fillId="0" borderId="15" xfId="1" applyNumberFormat="1" applyFont="1" applyBorder="1" applyAlignment="1"/>
    <xf numFmtId="165" fontId="6" fillId="0" borderId="13" xfId="2" applyNumberFormat="1" applyFont="1" applyBorder="1" applyAlignment="1"/>
    <xf numFmtId="4" fontId="5" fillId="0" borderId="15" xfId="1" applyNumberFormat="1" applyFont="1" applyBorder="1" applyAlignment="1">
      <alignment horizontal="left"/>
    </xf>
    <xf numFmtId="164" fontId="6" fillId="0" borderId="14" xfId="2" applyNumberFormat="1" applyFont="1" applyBorder="1" applyAlignment="1"/>
    <xf numFmtId="164" fontId="1" fillId="0" borderId="0" xfId="1" applyNumberFormat="1"/>
    <xf numFmtId="167" fontId="6" fillId="0" borderId="12" xfId="2" applyNumberFormat="1" applyFont="1" applyBorder="1" applyAlignment="1"/>
    <xf numFmtId="4" fontId="3" fillId="0" borderId="15" xfId="1" applyNumberFormat="1" applyFont="1" applyBorder="1" applyAlignment="1">
      <alignment horizontal="left" vertical="center"/>
    </xf>
    <xf numFmtId="164" fontId="7" fillId="0" borderId="12" xfId="2" applyNumberFormat="1" applyFont="1" applyBorder="1" applyAlignment="1"/>
    <xf numFmtId="164" fontId="7" fillId="0" borderId="14" xfId="2" applyNumberFormat="1" applyFont="1" applyBorder="1" applyAlignment="1"/>
    <xf numFmtId="165" fontId="7" fillId="0" borderId="12" xfId="2" applyNumberFormat="1" applyFont="1" applyBorder="1" applyAlignment="1"/>
    <xf numFmtId="165" fontId="7" fillId="0" borderId="14" xfId="1" applyNumberFormat="1" applyFont="1" applyBorder="1"/>
    <xf numFmtId="4" fontId="2" fillId="0" borderId="5" xfId="1" applyNumberFormat="1" applyFont="1" applyBorder="1" applyAlignment="1">
      <alignment horizontal="left"/>
    </xf>
    <xf numFmtId="164" fontId="6" fillId="0" borderId="6" xfId="2" applyNumberFormat="1" applyFont="1" applyBorder="1" applyAlignment="1"/>
    <xf numFmtId="164" fontId="6" fillId="0" borderId="6" xfId="2" applyNumberFormat="1" applyFont="1" applyBorder="1"/>
    <xf numFmtId="164" fontId="6" fillId="0" borderId="16" xfId="2" applyNumberFormat="1" applyFont="1" applyBorder="1"/>
    <xf numFmtId="164" fontId="6" fillId="0" borderId="6" xfId="1" applyNumberFormat="1" applyFont="1" applyBorder="1"/>
    <xf numFmtId="164" fontId="6" fillId="0" borderId="16" xfId="1" applyNumberFormat="1" applyFont="1" applyBorder="1"/>
    <xf numFmtId="164" fontId="6" fillId="0" borderId="17" xfId="1" applyNumberFormat="1" applyFont="1" applyBorder="1"/>
    <xf numFmtId="39" fontId="1" fillId="0" borderId="0" xfId="1" applyNumberFormat="1" applyAlignment="1"/>
    <xf numFmtId="39" fontId="2" fillId="0" borderId="0" xfId="1" applyNumberFormat="1" applyFont="1"/>
    <xf numFmtId="168" fontId="1" fillId="0" borderId="0" xfId="1" applyNumberFormat="1" applyAlignment="1"/>
    <xf numFmtId="0" fontId="8" fillId="0" borderId="0" xfId="1" applyFont="1"/>
    <xf numFmtId="39" fontId="7" fillId="0" borderId="0" xfId="1" applyNumberFormat="1" applyFont="1"/>
    <xf numFmtId="0" fontId="4" fillId="0" borderId="3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4" fontId="4" fillId="0" borderId="4" xfId="1" applyNumberFormat="1" applyFont="1" applyBorder="1" applyAlignment="1">
      <alignment horizontal="center" vertical="center"/>
    </xf>
    <xf numFmtId="4" fontId="4" fillId="0" borderId="8" xfId="1" applyNumberFormat="1" applyFont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39" fontId="3" fillId="0" borderId="0" xfId="1" applyNumberFormat="1" applyFont="1" applyAlignment="1">
      <alignment horizontal="center"/>
    </xf>
    <xf numFmtId="0" fontId="3" fillId="0" borderId="0" xfId="1" applyFont="1" applyAlignment="1">
      <alignment horizontal="center"/>
    </xf>
  </cellXfs>
  <cellStyles count="49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Check Cell" xfId="29"/>
    <cellStyle name="Euro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Input" xfId="37"/>
    <cellStyle name="Linked Cell" xfId="38"/>
    <cellStyle name="Millares 2" xfId="2"/>
    <cellStyle name="Millares 3" xfId="39"/>
    <cellStyle name="Millares 4" xfId="40"/>
    <cellStyle name="Millares 5" xfId="41"/>
    <cellStyle name="Normal" xfId="0" builtinId="0"/>
    <cellStyle name="Normal 2" xfId="1"/>
    <cellStyle name="Normal 2 2" xfId="42"/>
    <cellStyle name="Normal 3" xfId="43"/>
    <cellStyle name="Note" xfId="44"/>
    <cellStyle name="Output" xfId="45"/>
    <cellStyle name="Porcentual 2" xfId="46"/>
    <cellStyle name="Title" xfId="47"/>
    <cellStyle name="Warning Text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8"/>
  <sheetViews>
    <sheetView tabSelected="1" workbookViewId="0">
      <pane xSplit="1" topLeftCell="B1" activePane="topRight" state="frozenSplit"/>
      <selection pane="topRight" sqref="A1:N1"/>
    </sheetView>
  </sheetViews>
  <sheetFormatPr baseColWidth="10" defaultRowHeight="12.75" x14ac:dyDescent="0.2"/>
  <cols>
    <col min="1" max="1" width="30.5703125" style="1" customWidth="1"/>
    <col min="2" max="2" width="13.7109375" style="1" customWidth="1"/>
    <col min="3" max="3" width="13.7109375" style="2" customWidth="1"/>
    <col min="4" max="6" width="13.7109375" style="1" customWidth="1"/>
    <col min="7" max="13" width="13.7109375" style="4" customWidth="1"/>
    <col min="14" max="14" width="13.7109375" style="1" customWidth="1"/>
    <col min="15" max="15" width="11.7109375" style="1" bestFit="1" customWidth="1"/>
    <col min="16" max="16384" width="11.42578125" style="1"/>
  </cols>
  <sheetData>
    <row r="1" spans="1:16" x14ac:dyDescent="0.2">
      <c r="A1" s="56" t="s">
        <v>41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</row>
    <row r="2" spans="1:16" x14ac:dyDescent="0.2">
      <c r="A2" s="56" t="s">
        <v>0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1:16" x14ac:dyDescent="0.2">
      <c r="A3" s="56" t="s">
        <v>1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</row>
    <row r="4" spans="1:16" x14ac:dyDescent="0.2">
      <c r="A4" s="56" t="s">
        <v>2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</row>
    <row r="5" spans="1:16" x14ac:dyDescent="0.2">
      <c r="A5" s="57" t="s">
        <v>42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</row>
    <row r="6" spans="1:16" x14ac:dyDescent="0.2">
      <c r="A6" s="58" t="s">
        <v>3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</row>
    <row r="7" spans="1:16" ht="13.5" thickBot="1" x14ac:dyDescent="0.25">
      <c r="D7" s="3"/>
    </row>
    <row r="8" spans="1:16" ht="12.75" customHeight="1" thickTop="1" x14ac:dyDescent="0.2">
      <c r="A8" s="52" t="s">
        <v>4</v>
      </c>
      <c r="B8" s="54" t="s">
        <v>5</v>
      </c>
      <c r="C8" s="48" t="s">
        <v>6</v>
      </c>
      <c r="D8" s="48" t="s">
        <v>7</v>
      </c>
      <c r="E8" s="48" t="s">
        <v>8</v>
      </c>
      <c r="F8" s="48" t="s">
        <v>9</v>
      </c>
      <c r="G8" s="48" t="s">
        <v>10</v>
      </c>
      <c r="H8" s="48" t="s">
        <v>11</v>
      </c>
      <c r="I8" s="48" t="s">
        <v>12</v>
      </c>
      <c r="J8" s="48" t="s">
        <v>13</v>
      </c>
      <c r="K8" s="48" t="s">
        <v>14</v>
      </c>
      <c r="L8" s="48" t="s">
        <v>15</v>
      </c>
      <c r="M8" s="48" t="s">
        <v>16</v>
      </c>
      <c r="N8" s="50" t="s">
        <v>17</v>
      </c>
      <c r="O8" s="4"/>
    </row>
    <row r="9" spans="1:16" ht="13.5" thickBot="1" x14ac:dyDescent="0.25">
      <c r="A9" s="53"/>
      <c r="B9" s="55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51"/>
      <c r="O9" s="4"/>
    </row>
    <row r="10" spans="1:16" ht="15" thickTop="1" x14ac:dyDescent="0.2">
      <c r="A10" s="5" t="s">
        <v>18</v>
      </c>
      <c r="B10" s="6"/>
      <c r="C10" s="7"/>
      <c r="D10" s="7"/>
      <c r="E10" s="7"/>
      <c r="F10" s="8"/>
      <c r="G10" s="9"/>
      <c r="H10" s="10"/>
      <c r="I10" s="10"/>
      <c r="J10" s="10"/>
      <c r="K10" s="10"/>
      <c r="L10" s="10"/>
      <c r="M10" s="10"/>
      <c r="N10" s="11"/>
      <c r="O10" s="4"/>
    </row>
    <row r="11" spans="1:16" ht="14.25" x14ac:dyDescent="0.2">
      <c r="A11" s="12" t="s">
        <v>19</v>
      </c>
      <c r="B11" s="13">
        <v>2347.04</v>
      </c>
      <c r="C11" s="13">
        <v>4380.6499999999996</v>
      </c>
      <c r="D11" s="13">
        <v>3822.57</v>
      </c>
      <c r="E11" s="13">
        <v>4132.71</v>
      </c>
      <c r="F11" s="13">
        <v>2880.07</v>
      </c>
      <c r="G11" s="13">
        <v>3645.37</v>
      </c>
      <c r="H11" s="13">
        <v>3434.01</v>
      </c>
      <c r="I11" s="13">
        <v>3664.98</v>
      </c>
      <c r="J11" s="13">
        <v>3312.88</v>
      </c>
      <c r="K11" s="13">
        <v>4580.63</v>
      </c>
      <c r="L11" s="14">
        <v>3836.24</v>
      </c>
      <c r="M11" s="13">
        <v>3688.14</v>
      </c>
      <c r="N11" s="11">
        <f>SUM(B11:M11)</f>
        <v>43725.289999999994</v>
      </c>
      <c r="O11" s="4"/>
    </row>
    <row r="12" spans="1:16" ht="14.25" x14ac:dyDescent="0.2">
      <c r="A12" s="12" t="s">
        <v>20</v>
      </c>
      <c r="B12" s="13">
        <v>2739.51</v>
      </c>
      <c r="C12" s="13">
        <v>3073.66</v>
      </c>
      <c r="D12" s="13">
        <v>2574.5700000000002</v>
      </c>
      <c r="E12" s="13">
        <v>2494.65</v>
      </c>
      <c r="F12" s="13">
        <v>2529.87</v>
      </c>
      <c r="G12" s="13">
        <v>2724.66</v>
      </c>
      <c r="H12" s="13">
        <v>2472.52</v>
      </c>
      <c r="I12" s="13">
        <v>1843.76</v>
      </c>
      <c r="J12" s="13">
        <v>2251.12</v>
      </c>
      <c r="K12" s="13">
        <v>1920.5</v>
      </c>
      <c r="L12" s="14">
        <v>1840.48</v>
      </c>
      <c r="M12" s="13">
        <v>1919.02</v>
      </c>
      <c r="N12" s="11">
        <f>SUM(B12:M12)</f>
        <v>28384.319999999996</v>
      </c>
      <c r="O12" s="4"/>
      <c r="P12" s="15"/>
    </row>
    <row r="13" spans="1:16" ht="12.75" customHeight="1" x14ac:dyDescent="0.2">
      <c r="A13" s="12" t="s">
        <v>21</v>
      </c>
      <c r="B13" s="16">
        <f>SUM(B12-B11)</f>
        <v>392.47000000000025</v>
      </c>
      <c r="C13" s="16">
        <f>SUM(C12-C11)</f>
        <v>-1306.9899999999998</v>
      </c>
      <c r="D13" s="16">
        <f>SUM(D12-D11)</f>
        <v>-1248</v>
      </c>
      <c r="E13" s="16">
        <f>SUM(E12-E11)</f>
        <v>-1638.06</v>
      </c>
      <c r="F13" s="16">
        <f t="shared" ref="F13:M13" si="0">SUM(F12-F11)</f>
        <v>-350.20000000000027</v>
      </c>
      <c r="G13" s="16">
        <f t="shared" si="0"/>
        <v>-920.71</v>
      </c>
      <c r="H13" s="16">
        <f t="shared" si="0"/>
        <v>-961.49000000000024</v>
      </c>
      <c r="I13" s="16">
        <f t="shared" si="0"/>
        <v>-1821.22</v>
      </c>
      <c r="J13" s="16">
        <f t="shared" si="0"/>
        <v>-1061.7600000000002</v>
      </c>
      <c r="K13" s="16">
        <f t="shared" si="0"/>
        <v>-2660.13</v>
      </c>
      <c r="L13" s="16">
        <f t="shared" si="0"/>
        <v>-1995.7599999999998</v>
      </c>
      <c r="M13" s="16">
        <f t="shared" si="0"/>
        <v>-1769.12</v>
      </c>
      <c r="N13" s="17">
        <f>SUM(N12-N11)</f>
        <v>-15340.969999999998</v>
      </c>
      <c r="O13" s="4"/>
    </row>
    <row r="14" spans="1:16" ht="12.75" customHeight="1" x14ac:dyDescent="0.2">
      <c r="A14" s="12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9"/>
      <c r="M14" s="18"/>
      <c r="N14" s="11"/>
      <c r="O14" s="4"/>
    </row>
    <row r="15" spans="1:16" ht="12.75" customHeight="1" x14ac:dyDescent="0.2">
      <c r="A15" s="12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4"/>
      <c r="M15" s="13"/>
      <c r="N15" s="11"/>
      <c r="O15" s="4"/>
    </row>
    <row r="16" spans="1:16" ht="14.25" x14ac:dyDescent="0.2">
      <c r="A16" s="20" t="s">
        <v>22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4"/>
      <c r="M16" s="13"/>
      <c r="N16" s="11"/>
      <c r="O16" s="4"/>
    </row>
    <row r="17" spans="1:16" ht="14.25" x14ac:dyDescent="0.2">
      <c r="A17" s="21" t="s">
        <v>23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4"/>
      <c r="M17" s="13"/>
      <c r="N17" s="11"/>
      <c r="O17" s="4"/>
    </row>
    <row r="18" spans="1:16" ht="14.25" x14ac:dyDescent="0.2">
      <c r="A18" s="12" t="s">
        <v>19</v>
      </c>
      <c r="B18" s="13">
        <v>1222.68</v>
      </c>
      <c r="C18" s="13">
        <v>1337.86</v>
      </c>
      <c r="D18" s="13">
        <v>1170.3900000000001</v>
      </c>
      <c r="E18" s="13">
        <v>1137.03</v>
      </c>
      <c r="F18" s="13">
        <v>1133.25</v>
      </c>
      <c r="G18" s="13">
        <v>1127.3</v>
      </c>
      <c r="H18" s="13">
        <v>1275.8399999999999</v>
      </c>
      <c r="I18" s="13">
        <v>1127.97</v>
      </c>
      <c r="J18" s="13">
        <v>1120.01</v>
      </c>
      <c r="K18" s="13">
        <v>1114.99</v>
      </c>
      <c r="L18" s="14">
        <v>1449.86</v>
      </c>
      <c r="M18" s="13">
        <v>1242.28</v>
      </c>
      <c r="N18" s="11">
        <f>SUM(B18:M18)</f>
        <v>14459.460000000001</v>
      </c>
      <c r="O18" s="4"/>
    </row>
    <row r="19" spans="1:16" ht="14.25" x14ac:dyDescent="0.2">
      <c r="A19" s="12" t="s">
        <v>20</v>
      </c>
      <c r="B19" s="13">
        <v>1803.2</v>
      </c>
      <c r="C19" s="13">
        <v>2430.5700000000002</v>
      </c>
      <c r="D19" s="13">
        <v>1850.16</v>
      </c>
      <c r="E19" s="13">
        <v>1574.78</v>
      </c>
      <c r="F19" s="13">
        <v>1115.24</v>
      </c>
      <c r="G19" s="13">
        <v>1059.8399999999999</v>
      </c>
      <c r="H19" s="13">
        <v>1537.83</v>
      </c>
      <c r="I19" s="13">
        <v>1270.6600000000001</v>
      </c>
      <c r="J19" s="13">
        <v>1293.31</v>
      </c>
      <c r="K19" s="13">
        <v>807.86</v>
      </c>
      <c r="L19" s="14">
        <v>1244.55</v>
      </c>
      <c r="M19" s="13">
        <v>2200.35</v>
      </c>
      <c r="N19" s="11">
        <f>SUM(B19:M19)</f>
        <v>18188.349999999999</v>
      </c>
      <c r="O19" s="4"/>
      <c r="P19" s="22"/>
    </row>
    <row r="20" spans="1:16" ht="14.25" x14ac:dyDescent="0.2">
      <c r="A20" s="12" t="s">
        <v>21</v>
      </c>
      <c r="B20" s="16">
        <f>SUM(B19-B18)</f>
        <v>580.52</v>
      </c>
      <c r="C20" s="16">
        <f>SUM(C19-C18)</f>
        <v>1092.7100000000003</v>
      </c>
      <c r="D20" s="16">
        <f>SUM(D19-D18)</f>
        <v>679.77</v>
      </c>
      <c r="E20" s="16">
        <f>SUM(E19-E18)</f>
        <v>437.75</v>
      </c>
      <c r="F20" s="16">
        <f t="shared" ref="F20:M20" si="1">SUM(F19-F18)</f>
        <v>-18.009999999999991</v>
      </c>
      <c r="G20" s="16">
        <f t="shared" si="1"/>
        <v>-67.460000000000036</v>
      </c>
      <c r="H20" s="16">
        <f t="shared" si="1"/>
        <v>261.99</v>
      </c>
      <c r="I20" s="16">
        <f t="shared" si="1"/>
        <v>142.69000000000005</v>
      </c>
      <c r="J20" s="16">
        <f t="shared" si="1"/>
        <v>173.29999999999995</v>
      </c>
      <c r="K20" s="16">
        <f t="shared" si="1"/>
        <v>-307.13</v>
      </c>
      <c r="L20" s="16">
        <f t="shared" si="1"/>
        <v>-205.30999999999995</v>
      </c>
      <c r="M20" s="16">
        <f t="shared" si="1"/>
        <v>958.06999999999994</v>
      </c>
      <c r="N20" s="23">
        <f>SUM(B20:M20)</f>
        <v>3728.8899999999994</v>
      </c>
      <c r="O20" s="4"/>
    </row>
    <row r="21" spans="1:16" ht="14.25" x14ac:dyDescent="0.2">
      <c r="A21" s="21" t="s">
        <v>24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4"/>
      <c r="M21" s="13"/>
      <c r="N21" s="11"/>
      <c r="O21" s="4"/>
    </row>
    <row r="22" spans="1:16" ht="14.25" x14ac:dyDescent="0.2">
      <c r="A22" s="12" t="s">
        <v>19</v>
      </c>
      <c r="B22" s="13">
        <v>678.03</v>
      </c>
      <c r="C22" s="13">
        <v>1138.1500000000001</v>
      </c>
      <c r="D22" s="13">
        <v>408.43</v>
      </c>
      <c r="E22" s="13">
        <v>307.37</v>
      </c>
      <c r="F22" s="13">
        <v>394.53</v>
      </c>
      <c r="G22" s="13">
        <v>178.17</v>
      </c>
      <c r="H22" s="13">
        <v>204.61</v>
      </c>
      <c r="I22" s="13">
        <v>317.95999999999998</v>
      </c>
      <c r="J22" s="13">
        <v>232.59</v>
      </c>
      <c r="K22" s="13">
        <v>312.02</v>
      </c>
      <c r="L22" s="14">
        <v>272.61</v>
      </c>
      <c r="M22" s="13">
        <v>266.69</v>
      </c>
      <c r="N22" s="11">
        <f>SUM(B22:M22)</f>
        <v>4711.16</v>
      </c>
      <c r="O22" s="4"/>
    </row>
    <row r="23" spans="1:16" ht="14.25" x14ac:dyDescent="0.2">
      <c r="A23" s="12" t="s">
        <v>20</v>
      </c>
      <c r="B23" s="13">
        <v>569.71</v>
      </c>
      <c r="C23" s="13">
        <v>212.95</v>
      </c>
      <c r="D23" s="13">
        <v>898.11</v>
      </c>
      <c r="E23" s="13">
        <v>218.63</v>
      </c>
      <c r="F23" s="13">
        <v>374</v>
      </c>
      <c r="G23" s="13">
        <v>620.16</v>
      </c>
      <c r="H23" s="13">
        <v>336.69</v>
      </c>
      <c r="I23" s="13">
        <v>645.04999999999995</v>
      </c>
      <c r="J23" s="13">
        <v>290.85000000000002</v>
      </c>
      <c r="K23" s="13">
        <v>496.26</v>
      </c>
      <c r="L23" s="14">
        <v>424.79</v>
      </c>
      <c r="M23" s="13">
        <v>323.36</v>
      </c>
      <c r="N23" s="11">
        <f>SUM(B23:M23)</f>
        <v>5410.56</v>
      </c>
      <c r="O23" s="4"/>
      <c r="P23" s="22"/>
    </row>
    <row r="24" spans="1:16" ht="14.25" x14ac:dyDescent="0.2">
      <c r="A24" s="12" t="s">
        <v>21</v>
      </c>
      <c r="B24" s="16">
        <f>SUM(B23-B22)</f>
        <v>-108.31999999999994</v>
      </c>
      <c r="C24" s="16">
        <f>SUM(C23-C22)</f>
        <v>-925.2</v>
      </c>
      <c r="D24" s="16">
        <f>SUM(D23-D22)</f>
        <v>489.68</v>
      </c>
      <c r="E24" s="16">
        <f>SUM(E23-E22)</f>
        <v>-88.740000000000009</v>
      </c>
      <c r="F24" s="16">
        <f t="shared" ref="F24:M24" si="2">SUM(F23-F22)</f>
        <v>-20.529999999999973</v>
      </c>
      <c r="G24" s="16">
        <f t="shared" si="2"/>
        <v>441.99</v>
      </c>
      <c r="H24" s="16">
        <f t="shared" si="2"/>
        <v>132.07999999999998</v>
      </c>
      <c r="I24" s="16">
        <f t="shared" si="2"/>
        <v>327.08999999999997</v>
      </c>
      <c r="J24" s="16">
        <f t="shared" si="2"/>
        <v>58.260000000000019</v>
      </c>
      <c r="K24" s="16">
        <f t="shared" si="2"/>
        <v>184.24</v>
      </c>
      <c r="L24" s="16">
        <f t="shared" si="2"/>
        <v>152.18</v>
      </c>
      <c r="M24" s="16">
        <f t="shared" si="2"/>
        <v>56.670000000000016</v>
      </c>
      <c r="N24" s="24">
        <f>SUM(B24:M24)</f>
        <v>699.40000000000009</v>
      </c>
      <c r="O24" s="4"/>
    </row>
    <row r="25" spans="1:16" ht="14.25" x14ac:dyDescent="0.2">
      <c r="A25" s="25" t="s">
        <v>25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4"/>
      <c r="M25" s="13"/>
      <c r="N25" s="11"/>
      <c r="O25" s="4"/>
    </row>
    <row r="26" spans="1:16" ht="14.25" x14ac:dyDescent="0.2">
      <c r="A26" s="12" t="s">
        <v>19</v>
      </c>
      <c r="B26" s="13">
        <v>99482.67</v>
      </c>
      <c r="C26" s="13">
        <v>88051.8</v>
      </c>
      <c r="D26" s="13">
        <v>87308.26</v>
      </c>
      <c r="E26" s="13">
        <v>83176.899999999994</v>
      </c>
      <c r="F26" s="13">
        <v>83831.78</v>
      </c>
      <c r="G26" s="13">
        <v>88348.03</v>
      </c>
      <c r="H26" s="13">
        <v>93474</v>
      </c>
      <c r="I26" s="13">
        <v>81865.83</v>
      </c>
      <c r="J26" s="13">
        <v>78249.64</v>
      </c>
      <c r="K26" s="13">
        <v>87385.23</v>
      </c>
      <c r="L26" s="14">
        <v>80327.73</v>
      </c>
      <c r="M26" s="13">
        <v>100632.89</v>
      </c>
      <c r="N26" s="11">
        <f>SUM(B26:M26)</f>
        <v>1052134.76</v>
      </c>
      <c r="O26" s="4"/>
    </row>
    <row r="27" spans="1:16" ht="14.25" x14ac:dyDescent="0.2">
      <c r="A27" s="12" t="s">
        <v>20</v>
      </c>
      <c r="B27" s="13">
        <v>90117.18</v>
      </c>
      <c r="C27" s="13">
        <v>83297.33</v>
      </c>
      <c r="D27" s="13">
        <v>97553.12</v>
      </c>
      <c r="E27" s="13">
        <v>82353.009999999995</v>
      </c>
      <c r="F27" s="13">
        <v>82423.320000000007</v>
      </c>
      <c r="G27" s="13">
        <v>91437.45</v>
      </c>
      <c r="H27" s="13">
        <v>94316.06</v>
      </c>
      <c r="I27" s="13">
        <v>82473.47</v>
      </c>
      <c r="J27" s="13">
        <v>82252.22</v>
      </c>
      <c r="K27" s="13">
        <v>78926.67</v>
      </c>
      <c r="L27" s="14">
        <v>80429.919999999998</v>
      </c>
      <c r="M27" s="13">
        <v>107415.33</v>
      </c>
      <c r="N27" s="11">
        <f>SUM(B27:M27)</f>
        <v>1052995.08</v>
      </c>
      <c r="O27" s="4"/>
      <c r="P27" s="22"/>
    </row>
    <row r="28" spans="1:16" ht="14.25" x14ac:dyDescent="0.2">
      <c r="A28" s="12" t="s">
        <v>21</v>
      </c>
      <c r="B28" s="16">
        <f>SUM(B27-B26)</f>
        <v>-9365.4900000000052</v>
      </c>
      <c r="C28" s="16">
        <f>SUM(C27-C26)</f>
        <v>-4754.4700000000012</v>
      </c>
      <c r="D28" s="16">
        <f>SUM(D27-D26)</f>
        <v>10244.86</v>
      </c>
      <c r="E28" s="16">
        <f>SUM(E27-E26)</f>
        <v>-823.88999999999942</v>
      </c>
      <c r="F28" s="16">
        <f t="shared" ref="F28:M28" si="3">SUM(F27-F26)</f>
        <v>-1408.4599999999919</v>
      </c>
      <c r="G28" s="16">
        <f t="shared" si="3"/>
        <v>3089.4199999999983</v>
      </c>
      <c r="H28" s="16">
        <f t="shared" si="3"/>
        <v>842.05999999999767</v>
      </c>
      <c r="I28" s="16">
        <f t="shared" si="3"/>
        <v>607.63999999999942</v>
      </c>
      <c r="J28" s="16">
        <f t="shared" si="3"/>
        <v>4002.5800000000017</v>
      </c>
      <c r="K28" s="16">
        <f>SUM(K27-K26)</f>
        <v>-8458.5599999999977</v>
      </c>
      <c r="L28" s="16">
        <f>SUM(L27-L26)</f>
        <v>102.19000000000233</v>
      </c>
      <c r="M28" s="16">
        <f t="shared" si="3"/>
        <v>6782.4400000000023</v>
      </c>
      <c r="N28" s="24">
        <f>SUM(B28:M28)</f>
        <v>860.32000000000698</v>
      </c>
      <c r="O28" s="4"/>
    </row>
    <row r="29" spans="1:16" ht="14.25" x14ac:dyDescent="0.2">
      <c r="A29" s="12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26"/>
      <c r="M29" s="16"/>
      <c r="N29" s="11"/>
      <c r="O29" s="4"/>
    </row>
    <row r="30" spans="1:16" ht="14.25" x14ac:dyDescent="0.2">
      <c r="A30" s="20" t="s">
        <v>26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4"/>
      <c r="M30" s="13"/>
      <c r="N30" s="11"/>
      <c r="O30" s="4"/>
    </row>
    <row r="31" spans="1:16" ht="14.25" x14ac:dyDescent="0.2">
      <c r="A31" s="12" t="s">
        <v>19</v>
      </c>
      <c r="B31" s="13">
        <v>26.56</v>
      </c>
      <c r="C31" s="13">
        <v>29.47</v>
      </c>
      <c r="D31" s="13">
        <v>29.66</v>
      </c>
      <c r="E31" s="13">
        <v>51.78</v>
      </c>
      <c r="F31" s="13">
        <v>28.31</v>
      </c>
      <c r="G31" s="13">
        <v>29.78</v>
      </c>
      <c r="H31" s="13">
        <v>28.43</v>
      </c>
      <c r="I31" s="13">
        <v>61.86</v>
      </c>
      <c r="J31" s="13">
        <v>26.56</v>
      </c>
      <c r="K31" s="13">
        <v>72.75</v>
      </c>
      <c r="L31" s="14">
        <v>65.930000000000007</v>
      </c>
      <c r="M31" s="13">
        <v>78.14</v>
      </c>
      <c r="N31" s="11">
        <f>SUM(B31:M31)</f>
        <v>529.23</v>
      </c>
      <c r="O31" s="4"/>
    </row>
    <row r="32" spans="1:16" ht="14.25" x14ac:dyDescent="0.2">
      <c r="A32" s="12" t="s">
        <v>20</v>
      </c>
      <c r="B32" s="13">
        <v>3.5</v>
      </c>
      <c r="C32" s="13">
        <v>25.3</v>
      </c>
      <c r="D32" s="13">
        <v>29.22</v>
      </c>
      <c r="E32" s="13">
        <v>29.78</v>
      </c>
      <c r="F32" s="13">
        <v>27.27</v>
      </c>
      <c r="G32" s="13">
        <v>13.03</v>
      </c>
      <c r="H32" s="13">
        <v>49.1</v>
      </c>
      <c r="I32" s="13">
        <v>22.69</v>
      </c>
      <c r="J32" s="13">
        <v>7.1</v>
      </c>
      <c r="K32" s="13">
        <v>22.59</v>
      </c>
      <c r="L32" s="14">
        <v>15.46</v>
      </c>
      <c r="M32" s="13">
        <v>30.7</v>
      </c>
      <c r="N32" s="11">
        <f>SUM(B32:M32)</f>
        <v>275.74</v>
      </c>
      <c r="O32" s="4"/>
      <c r="P32" s="22"/>
    </row>
    <row r="33" spans="1:16" ht="12.75" customHeight="1" x14ac:dyDescent="0.2">
      <c r="A33" s="12" t="s">
        <v>21</v>
      </c>
      <c r="B33" s="16">
        <f>SUM(B32-B31)</f>
        <v>-23.06</v>
      </c>
      <c r="C33" s="16">
        <f>SUM(C32-C31)</f>
        <v>-4.1699999999999982</v>
      </c>
      <c r="D33" s="16">
        <f>SUM(D32-D31)</f>
        <v>-0.44000000000000128</v>
      </c>
      <c r="E33" s="16">
        <f>SUM(E32-E31)</f>
        <v>-22</v>
      </c>
      <c r="F33" s="16">
        <f t="shared" ref="F33:M33" si="4">SUM(F32-F31)</f>
        <v>-1.0399999999999991</v>
      </c>
      <c r="G33" s="16">
        <f t="shared" si="4"/>
        <v>-16.75</v>
      </c>
      <c r="H33" s="16">
        <f t="shared" si="4"/>
        <v>20.67</v>
      </c>
      <c r="I33" s="16">
        <f t="shared" si="4"/>
        <v>-39.17</v>
      </c>
      <c r="J33" s="16">
        <f t="shared" si="4"/>
        <v>-19.46</v>
      </c>
      <c r="K33" s="16">
        <f>SUM(K32-K31)</f>
        <v>-50.16</v>
      </c>
      <c r="L33" s="16">
        <f>SUM(L32-L31)</f>
        <v>-50.470000000000006</v>
      </c>
      <c r="M33" s="16">
        <f t="shared" si="4"/>
        <v>-47.44</v>
      </c>
      <c r="N33" s="24">
        <f>SUM(B33:M33)</f>
        <v>-253.49</v>
      </c>
      <c r="O33" s="4"/>
    </row>
    <row r="34" spans="1:16" ht="12.75" customHeight="1" x14ac:dyDescent="0.2">
      <c r="A34" s="12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9"/>
      <c r="M34" s="18"/>
      <c r="N34" s="11"/>
      <c r="O34" s="4"/>
    </row>
    <row r="35" spans="1:16" ht="12.75" customHeight="1" x14ac:dyDescent="0.2">
      <c r="A35" s="12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9"/>
      <c r="M35" s="18"/>
      <c r="N35" s="11"/>
      <c r="O35" s="4"/>
    </row>
    <row r="36" spans="1:16" ht="14.25" x14ac:dyDescent="0.2">
      <c r="A36" s="27" t="s">
        <v>27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4"/>
      <c r="M36" s="13"/>
      <c r="N36" s="11"/>
      <c r="O36" s="4"/>
    </row>
    <row r="37" spans="1:16" ht="14.25" x14ac:dyDescent="0.2">
      <c r="A37" s="21" t="s">
        <v>28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9"/>
      <c r="M37" s="18"/>
      <c r="N37" s="11"/>
      <c r="O37" s="4"/>
    </row>
    <row r="38" spans="1:16" ht="14.25" x14ac:dyDescent="0.2">
      <c r="A38" s="12" t="s">
        <v>19</v>
      </c>
      <c r="B38" s="18">
        <f>SUM(B43+B48+B53+B58)</f>
        <v>7549.4400000000005</v>
      </c>
      <c r="C38" s="18">
        <f>SUM(C43+C48+C53+C58)</f>
        <v>5761.64</v>
      </c>
      <c r="D38" s="18">
        <f>SUM(D43+D48+D53+D58)</f>
        <v>7234.25</v>
      </c>
      <c r="E38" s="18">
        <f>SUM(E43+E48+E53+E58)</f>
        <v>6507.94</v>
      </c>
      <c r="F38" s="18">
        <f>SUM(F43+F48+F53+F58)</f>
        <v>6980.18</v>
      </c>
      <c r="G38" s="18">
        <v>2950.15</v>
      </c>
      <c r="H38" s="18">
        <v>7789.41</v>
      </c>
      <c r="I38" s="18">
        <f t="shared" ref="I38:M38" si="5">SUM(I43+I48+I53+I58)</f>
        <v>9543.52</v>
      </c>
      <c r="J38" s="18">
        <v>8696.0400000000009</v>
      </c>
      <c r="K38" s="18">
        <f t="shared" si="5"/>
        <v>9032.48</v>
      </c>
      <c r="L38" s="19">
        <v>7624.48</v>
      </c>
      <c r="M38" s="18">
        <f t="shared" si="5"/>
        <v>8924.17</v>
      </c>
      <c r="N38" s="28">
        <f>SUM(N43+N48+N53+N58)</f>
        <v>88593.7</v>
      </c>
      <c r="O38" s="4"/>
      <c r="P38" s="29"/>
    </row>
    <row r="39" spans="1:16" ht="14.25" x14ac:dyDescent="0.2">
      <c r="A39" s="12" t="s">
        <v>20</v>
      </c>
      <c r="B39" s="18">
        <f>SUM(B44+B49+B54+B59)</f>
        <v>6572.9800000000005</v>
      </c>
      <c r="C39" s="18">
        <f t="shared" ref="C39:M39" si="6">SUM(C44+C49+C54+C59)</f>
        <v>5302.33</v>
      </c>
      <c r="D39" s="18">
        <f t="shared" si="6"/>
        <v>5919.09</v>
      </c>
      <c r="E39" s="18">
        <f t="shared" si="6"/>
        <v>4857.96</v>
      </c>
      <c r="F39" s="18">
        <f t="shared" si="6"/>
        <v>4612.3900000000003</v>
      </c>
      <c r="G39" s="18">
        <f t="shared" si="6"/>
        <v>2431.02</v>
      </c>
      <c r="H39" s="18">
        <f t="shared" si="6"/>
        <v>579.99</v>
      </c>
      <c r="I39" s="18">
        <f t="shared" si="6"/>
        <v>118.69</v>
      </c>
      <c r="J39" s="18">
        <f t="shared" si="6"/>
        <v>208.88000000000002</v>
      </c>
      <c r="K39" s="18">
        <f t="shared" si="6"/>
        <v>59.29</v>
      </c>
      <c r="L39" s="18">
        <f>SUM(L44+L49+L54+L59)</f>
        <v>7.21</v>
      </c>
      <c r="M39" s="18">
        <f t="shared" si="6"/>
        <v>22.39</v>
      </c>
      <c r="N39" s="28">
        <f>SUM(N44+N49+N54+N59)</f>
        <v>30692.22</v>
      </c>
      <c r="O39" s="4"/>
    </row>
    <row r="40" spans="1:16" ht="14.25" x14ac:dyDescent="0.2">
      <c r="A40" s="12" t="s">
        <v>21</v>
      </c>
      <c r="B40" s="16">
        <f>SUM(B39-B38)</f>
        <v>-976.46</v>
      </c>
      <c r="C40" s="16">
        <f>SUM(C39-C38)</f>
        <v>-459.3100000000004</v>
      </c>
      <c r="D40" s="16">
        <f>SUM(D39-D38)</f>
        <v>-1315.1599999999999</v>
      </c>
      <c r="E40" s="16">
        <f>SUM(E39-E38)</f>
        <v>-1649.9799999999996</v>
      </c>
      <c r="F40" s="16">
        <f t="shared" ref="F40:M40" si="7">SUM(F39-F38)</f>
        <v>-2367.79</v>
      </c>
      <c r="G40" s="16">
        <f t="shared" si="7"/>
        <v>-519.13000000000011</v>
      </c>
      <c r="H40" s="16">
        <f t="shared" si="7"/>
        <v>-7209.42</v>
      </c>
      <c r="I40" s="16">
        <f>SUM(I39-I38)</f>
        <v>-9424.83</v>
      </c>
      <c r="J40" s="16">
        <f t="shared" si="7"/>
        <v>-8487.1600000000017</v>
      </c>
      <c r="K40" s="16">
        <f>SUM(K39-K38)</f>
        <v>-8973.1899999999987</v>
      </c>
      <c r="L40" s="16">
        <f>SUM(L39-L38)</f>
        <v>-7617.2699999999995</v>
      </c>
      <c r="M40" s="16">
        <f t="shared" si="7"/>
        <v>-8901.7800000000007</v>
      </c>
      <c r="N40" s="24">
        <f>SUM(B40:M40)</f>
        <v>-57901.48</v>
      </c>
      <c r="O40" s="4"/>
    </row>
    <row r="41" spans="1:16" ht="14.25" x14ac:dyDescent="0.2">
      <c r="A41" s="12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9"/>
      <c r="M41" s="18"/>
      <c r="N41" s="11"/>
      <c r="O41" s="4"/>
    </row>
    <row r="42" spans="1:16" ht="14.25" x14ac:dyDescent="0.2">
      <c r="A42" s="21" t="s">
        <v>29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9"/>
      <c r="M42" s="18"/>
      <c r="N42" s="11"/>
      <c r="O42" s="4"/>
    </row>
    <row r="43" spans="1:16" ht="14.25" x14ac:dyDescent="0.2">
      <c r="A43" s="12" t="s">
        <v>30</v>
      </c>
      <c r="B43" s="18">
        <v>7.19</v>
      </c>
      <c r="C43" s="18">
        <v>0</v>
      </c>
      <c r="D43" s="18">
        <v>0</v>
      </c>
      <c r="E43" s="18">
        <v>5.7</v>
      </c>
      <c r="F43" s="18">
        <v>7.19</v>
      </c>
      <c r="G43" s="18">
        <v>0</v>
      </c>
      <c r="H43" s="18">
        <v>0</v>
      </c>
      <c r="I43" s="18">
        <v>5.7</v>
      </c>
      <c r="J43" s="18">
        <v>7.19</v>
      </c>
      <c r="K43" s="18">
        <v>0</v>
      </c>
      <c r="L43" s="19">
        <v>0</v>
      </c>
      <c r="M43" s="18">
        <v>5.7</v>
      </c>
      <c r="N43" s="11">
        <f>SUM(B43:M43)</f>
        <v>38.67</v>
      </c>
      <c r="O43" s="4"/>
    </row>
    <row r="44" spans="1:16" ht="14.25" x14ac:dyDescent="0.2">
      <c r="A44" s="12" t="s">
        <v>31</v>
      </c>
      <c r="B44" s="18">
        <v>44.1</v>
      </c>
      <c r="C44" s="18">
        <v>0</v>
      </c>
      <c r="D44" s="18">
        <v>0</v>
      </c>
      <c r="E44" s="18">
        <v>13.19</v>
      </c>
      <c r="F44" s="18">
        <v>17.52</v>
      </c>
      <c r="G44" s="18">
        <v>0</v>
      </c>
      <c r="H44" s="18">
        <v>56.33</v>
      </c>
      <c r="I44" s="18">
        <v>97.76</v>
      </c>
      <c r="J44" s="18">
        <v>202.08</v>
      </c>
      <c r="K44" s="18">
        <v>10.1</v>
      </c>
      <c r="L44" s="19">
        <v>2.41</v>
      </c>
      <c r="M44" s="18">
        <v>19.79</v>
      </c>
      <c r="N44" s="11">
        <f>SUM(B44:M44)</f>
        <v>463.28000000000009</v>
      </c>
      <c r="O44" s="4"/>
      <c r="P44" s="22"/>
    </row>
    <row r="45" spans="1:16" ht="14.25" x14ac:dyDescent="0.2">
      <c r="A45" s="12" t="s">
        <v>32</v>
      </c>
      <c r="B45" s="18">
        <f>SUM(B44-B43)</f>
        <v>36.910000000000004</v>
      </c>
      <c r="C45" s="18">
        <f>SUM(C44-C43)</f>
        <v>0</v>
      </c>
      <c r="D45" s="18">
        <f>SUM(D44-D43)</f>
        <v>0</v>
      </c>
      <c r="E45" s="18">
        <f>SUM(E44-E43)</f>
        <v>7.4899999999999993</v>
      </c>
      <c r="F45" s="18">
        <f t="shared" ref="F45:M45" si="8">SUM(F44-F43)</f>
        <v>10.329999999999998</v>
      </c>
      <c r="G45" s="30">
        <f t="shared" si="8"/>
        <v>0</v>
      </c>
      <c r="H45" s="18">
        <f t="shared" si="8"/>
        <v>56.33</v>
      </c>
      <c r="I45" s="18">
        <f t="shared" si="8"/>
        <v>92.06</v>
      </c>
      <c r="J45" s="16">
        <f>SUM(J44-J43)</f>
        <v>194.89000000000001</v>
      </c>
      <c r="K45" s="18">
        <f t="shared" si="8"/>
        <v>10.1</v>
      </c>
      <c r="L45" s="18">
        <f t="shared" si="8"/>
        <v>2.41</v>
      </c>
      <c r="M45" s="18">
        <f t="shared" si="8"/>
        <v>14.09</v>
      </c>
      <c r="N45" s="24">
        <f>SUM(B45:M45)</f>
        <v>424.61</v>
      </c>
      <c r="O45" s="4"/>
    </row>
    <row r="46" spans="1:16" ht="14.25" x14ac:dyDescent="0.2">
      <c r="A46" s="12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9"/>
      <c r="M46" s="18"/>
      <c r="N46" s="11"/>
      <c r="O46" s="4"/>
    </row>
    <row r="47" spans="1:16" ht="14.25" x14ac:dyDescent="0.2">
      <c r="A47" s="21" t="s">
        <v>33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9"/>
      <c r="M47" s="18"/>
      <c r="N47" s="11"/>
      <c r="O47" s="4"/>
    </row>
    <row r="48" spans="1:16" ht="14.25" x14ac:dyDescent="0.2">
      <c r="A48" s="12" t="s">
        <v>30</v>
      </c>
      <c r="B48" s="18">
        <v>8.33</v>
      </c>
      <c r="C48" s="18">
        <v>8.33</v>
      </c>
      <c r="D48" s="18">
        <v>8.33</v>
      </c>
      <c r="E48" s="18">
        <v>8.33</v>
      </c>
      <c r="F48" s="18">
        <v>8.33</v>
      </c>
      <c r="G48" s="18">
        <v>8.33</v>
      </c>
      <c r="H48" s="18">
        <v>8.33</v>
      </c>
      <c r="I48" s="18">
        <v>8.33</v>
      </c>
      <c r="J48" s="18">
        <v>8.33</v>
      </c>
      <c r="K48" s="18">
        <v>8.33</v>
      </c>
      <c r="L48" s="19">
        <v>8.33</v>
      </c>
      <c r="M48" s="18">
        <v>8.33</v>
      </c>
      <c r="N48" s="11">
        <f>SUM(B48:M48)</f>
        <v>99.96</v>
      </c>
      <c r="O48" s="4"/>
    </row>
    <row r="49" spans="1:16" ht="14.25" x14ac:dyDescent="0.2">
      <c r="A49" s="12" t="s">
        <v>31</v>
      </c>
      <c r="B49" s="18">
        <v>8.5</v>
      </c>
      <c r="C49" s="18">
        <v>6.5</v>
      </c>
      <c r="D49" s="18">
        <v>6</v>
      </c>
      <c r="E49" s="18">
        <v>6.75</v>
      </c>
      <c r="F49" s="18">
        <v>47.1</v>
      </c>
      <c r="G49" s="18">
        <v>38.29</v>
      </c>
      <c r="H49" s="18">
        <v>64.83</v>
      </c>
      <c r="I49" s="18">
        <v>20.93</v>
      </c>
      <c r="J49" s="18">
        <v>6.8</v>
      </c>
      <c r="K49" s="18">
        <v>49.19</v>
      </c>
      <c r="L49" s="19">
        <v>4.8</v>
      </c>
      <c r="M49" s="18">
        <v>2.6</v>
      </c>
      <c r="N49" s="11">
        <f>SUM(B49:M49)</f>
        <v>262.29000000000002</v>
      </c>
      <c r="O49" s="4"/>
      <c r="P49" s="22"/>
    </row>
    <row r="50" spans="1:16" ht="14.25" x14ac:dyDescent="0.2">
      <c r="A50" s="12" t="s">
        <v>32</v>
      </c>
      <c r="B50" s="16">
        <f>SUM(B49-B48)</f>
        <v>0.16999999999999993</v>
      </c>
      <c r="C50" s="16">
        <f>SUM(C49-C48)</f>
        <v>-1.83</v>
      </c>
      <c r="D50" s="16">
        <f>SUM(D49-D48)</f>
        <v>-2.33</v>
      </c>
      <c r="E50" s="16">
        <f>SUM(E49-E48)</f>
        <v>-1.58</v>
      </c>
      <c r="F50" s="16">
        <f t="shared" ref="F50:M50" si="9">SUM(F49-F48)</f>
        <v>38.770000000000003</v>
      </c>
      <c r="G50" s="16">
        <f t="shared" si="9"/>
        <v>29.96</v>
      </c>
      <c r="H50" s="16">
        <f t="shared" si="9"/>
        <v>56.5</v>
      </c>
      <c r="I50" s="16">
        <f t="shared" si="9"/>
        <v>12.6</v>
      </c>
      <c r="J50" s="16">
        <f t="shared" si="9"/>
        <v>-1.5300000000000002</v>
      </c>
      <c r="K50" s="16">
        <f t="shared" si="9"/>
        <v>40.86</v>
      </c>
      <c r="L50" s="16">
        <f t="shared" si="9"/>
        <v>-3.5300000000000002</v>
      </c>
      <c r="M50" s="16">
        <f t="shared" si="9"/>
        <v>-5.73</v>
      </c>
      <c r="N50" s="24">
        <f>SUM(B50:M50)</f>
        <v>162.32999999999998</v>
      </c>
      <c r="O50" s="4"/>
    </row>
    <row r="51" spans="1:16" ht="14.25" x14ac:dyDescent="0.2">
      <c r="A51" s="12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9"/>
      <c r="M51" s="18"/>
      <c r="N51" s="11"/>
      <c r="O51" s="4"/>
    </row>
    <row r="52" spans="1:16" ht="14.25" x14ac:dyDescent="0.2">
      <c r="A52" s="21" t="s">
        <v>34</v>
      </c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9"/>
      <c r="M52" s="18"/>
      <c r="N52" s="11"/>
      <c r="O52" s="4"/>
    </row>
    <row r="53" spans="1:16" ht="14.25" x14ac:dyDescent="0.2">
      <c r="A53" s="12" t="s">
        <v>30</v>
      </c>
      <c r="B53" s="18">
        <v>0</v>
      </c>
      <c r="C53" s="18">
        <v>0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9">
        <v>0</v>
      </c>
      <c r="M53" s="18">
        <v>0</v>
      </c>
      <c r="N53" s="11">
        <f>SUM(B53:M53)</f>
        <v>0</v>
      </c>
      <c r="O53" s="4"/>
    </row>
    <row r="54" spans="1:16" ht="14.25" x14ac:dyDescent="0.2">
      <c r="A54" s="12" t="s">
        <v>31</v>
      </c>
      <c r="B54" s="18">
        <v>0</v>
      </c>
      <c r="C54" s="18">
        <v>0</v>
      </c>
      <c r="D54" s="18">
        <v>0</v>
      </c>
      <c r="E54" s="18">
        <v>0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9">
        <v>0</v>
      </c>
      <c r="M54" s="18">
        <v>0</v>
      </c>
      <c r="N54" s="11">
        <f>SUM(B54:M54)</f>
        <v>0</v>
      </c>
      <c r="O54" s="4"/>
      <c r="P54" s="22"/>
    </row>
    <row r="55" spans="1:16" ht="14.25" x14ac:dyDescent="0.2">
      <c r="A55" s="12" t="s">
        <v>32</v>
      </c>
      <c r="B55" s="18">
        <f>SUM(B54-B53)</f>
        <v>0</v>
      </c>
      <c r="C55" s="18">
        <f>SUM(C54-C53)</f>
        <v>0</v>
      </c>
      <c r="D55" s="18">
        <f>SUM(D54-D53)</f>
        <v>0</v>
      </c>
      <c r="E55" s="18">
        <f>SUM(E54-E53)</f>
        <v>0</v>
      </c>
      <c r="F55" s="18">
        <f t="shared" ref="F55:M55" si="10">SUM(F54-F53)</f>
        <v>0</v>
      </c>
      <c r="G55" s="18">
        <f t="shared" si="10"/>
        <v>0</v>
      </c>
      <c r="H55" s="18">
        <f t="shared" si="10"/>
        <v>0</v>
      </c>
      <c r="I55" s="18">
        <f t="shared" si="10"/>
        <v>0</v>
      </c>
      <c r="J55" s="18">
        <f t="shared" si="10"/>
        <v>0</v>
      </c>
      <c r="K55" s="18">
        <f t="shared" si="10"/>
        <v>0</v>
      </c>
      <c r="L55" s="18">
        <f t="shared" si="10"/>
        <v>0</v>
      </c>
      <c r="M55" s="18">
        <f t="shared" si="10"/>
        <v>0</v>
      </c>
      <c r="N55" s="11">
        <f>SUM(B55:M55)</f>
        <v>0</v>
      </c>
      <c r="O55" s="4"/>
    </row>
    <row r="56" spans="1:16" ht="14.25" x14ac:dyDescent="0.2">
      <c r="A56" s="12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9"/>
      <c r="M56" s="18"/>
      <c r="N56" s="11"/>
      <c r="O56" s="4"/>
    </row>
    <row r="57" spans="1:16" ht="14.25" x14ac:dyDescent="0.2">
      <c r="A57" s="21" t="s">
        <v>43</v>
      </c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9"/>
      <c r="M57" s="18"/>
      <c r="N57" s="11"/>
      <c r="O57" s="4"/>
    </row>
    <row r="58" spans="1:16" ht="14.25" x14ac:dyDescent="0.2">
      <c r="A58" s="12" t="s">
        <v>30</v>
      </c>
      <c r="B58" s="18">
        <v>7533.92</v>
      </c>
      <c r="C58" s="18">
        <v>5753.31</v>
      </c>
      <c r="D58" s="18">
        <v>7225.92</v>
      </c>
      <c r="E58" s="18">
        <v>6493.91</v>
      </c>
      <c r="F58" s="18">
        <v>6964.66</v>
      </c>
      <c r="G58" s="18">
        <v>2941.82</v>
      </c>
      <c r="H58" s="18">
        <v>7781.08</v>
      </c>
      <c r="I58" s="18">
        <v>9529.49</v>
      </c>
      <c r="J58" s="18">
        <v>8680.52</v>
      </c>
      <c r="K58" s="18">
        <v>9024.15</v>
      </c>
      <c r="L58" s="19">
        <v>7616.15</v>
      </c>
      <c r="M58" s="18">
        <v>8910.14</v>
      </c>
      <c r="N58" s="11">
        <f>SUM(B58:M58)</f>
        <v>88455.069999999992</v>
      </c>
      <c r="O58" s="4"/>
    </row>
    <row r="59" spans="1:16" ht="14.25" x14ac:dyDescent="0.2">
      <c r="A59" s="12" t="s">
        <v>31</v>
      </c>
      <c r="B59" s="18">
        <v>6520.38</v>
      </c>
      <c r="C59" s="18">
        <v>5295.83</v>
      </c>
      <c r="D59" s="18">
        <v>5913.09</v>
      </c>
      <c r="E59" s="18">
        <v>4838.0200000000004</v>
      </c>
      <c r="F59" s="18">
        <v>4547.7700000000004</v>
      </c>
      <c r="G59" s="18">
        <v>2392.73</v>
      </c>
      <c r="H59" s="18">
        <v>458.83</v>
      </c>
      <c r="I59" s="18">
        <v>0</v>
      </c>
      <c r="J59" s="18">
        <v>0</v>
      </c>
      <c r="K59" s="18">
        <v>0</v>
      </c>
      <c r="L59" s="19">
        <v>0</v>
      </c>
      <c r="M59" s="18">
        <v>0</v>
      </c>
      <c r="N59" s="11">
        <f>SUM(B59:M59)</f>
        <v>29966.65</v>
      </c>
      <c r="O59" s="4"/>
    </row>
    <row r="60" spans="1:16" ht="14.25" x14ac:dyDescent="0.2">
      <c r="A60" s="12" t="s">
        <v>32</v>
      </c>
      <c r="B60" s="16">
        <f>SUM(B59-B58)</f>
        <v>-1013.54</v>
      </c>
      <c r="C60" s="16">
        <f>SUM(C59-C58)</f>
        <v>-457.48000000000047</v>
      </c>
      <c r="D60" s="16">
        <f>SUM(D59-D58)</f>
        <v>-1312.83</v>
      </c>
      <c r="E60" s="16">
        <f>SUM(E59-E58)</f>
        <v>-1655.8899999999994</v>
      </c>
      <c r="F60" s="16">
        <f t="shared" ref="F60:M60" si="11">SUM(F59-F58)</f>
        <v>-2416.8899999999994</v>
      </c>
      <c r="G60" s="16">
        <f t="shared" si="11"/>
        <v>-549.09000000000015</v>
      </c>
      <c r="H60" s="16">
        <f t="shared" si="11"/>
        <v>-7322.25</v>
      </c>
      <c r="I60" s="16">
        <f>SUM(I59-I58)</f>
        <v>-9529.49</v>
      </c>
      <c r="J60" s="16">
        <f>SUM(J59-J58)</f>
        <v>-8680.52</v>
      </c>
      <c r="K60" s="16">
        <f>SUM(K59-K58)</f>
        <v>-9024.15</v>
      </c>
      <c r="L60" s="16">
        <f>SUM(L59-L58)</f>
        <v>-7616.15</v>
      </c>
      <c r="M60" s="16">
        <f t="shared" si="11"/>
        <v>-8910.14</v>
      </c>
      <c r="N60" s="24">
        <f>SUM(B60:M60)</f>
        <v>-58488.42</v>
      </c>
      <c r="O60" s="4"/>
    </row>
    <row r="61" spans="1:16" ht="14.25" x14ac:dyDescent="0.2">
      <c r="A61" s="12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9"/>
      <c r="M61" s="18"/>
      <c r="N61" s="11"/>
      <c r="O61" s="4"/>
    </row>
    <row r="62" spans="1:16" ht="14.25" x14ac:dyDescent="0.2">
      <c r="A62" s="21" t="s">
        <v>35</v>
      </c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9"/>
      <c r="M62" s="18"/>
      <c r="N62" s="11"/>
      <c r="O62" s="4"/>
    </row>
    <row r="63" spans="1:16" ht="14.25" x14ac:dyDescent="0.2">
      <c r="A63" s="12" t="s">
        <v>19</v>
      </c>
      <c r="B63" s="18">
        <f t="shared" ref="B63:K64" si="12">SUM(B68+B73)</f>
        <v>0</v>
      </c>
      <c r="C63" s="18">
        <v>0</v>
      </c>
      <c r="D63" s="18">
        <f t="shared" si="12"/>
        <v>0</v>
      </c>
      <c r="E63" s="18">
        <f t="shared" si="12"/>
        <v>0</v>
      </c>
      <c r="F63" s="18">
        <f t="shared" si="12"/>
        <v>0</v>
      </c>
      <c r="G63" s="18">
        <f t="shared" si="12"/>
        <v>0</v>
      </c>
      <c r="H63" s="18">
        <f t="shared" si="12"/>
        <v>0</v>
      </c>
      <c r="I63" s="18">
        <f t="shared" si="12"/>
        <v>0</v>
      </c>
      <c r="J63" s="18">
        <v>0</v>
      </c>
      <c r="K63" s="18">
        <f t="shared" si="12"/>
        <v>0</v>
      </c>
      <c r="L63" s="19">
        <v>0</v>
      </c>
      <c r="M63" s="18">
        <f>SUM(M68+M73)</f>
        <v>0</v>
      </c>
      <c r="N63" s="11">
        <f>SUM(B63:M63)</f>
        <v>0</v>
      </c>
      <c r="O63" s="4"/>
    </row>
    <row r="64" spans="1:16" ht="14.25" x14ac:dyDescent="0.2">
      <c r="A64" s="12" t="s">
        <v>20</v>
      </c>
      <c r="B64" s="18">
        <f t="shared" si="12"/>
        <v>0</v>
      </c>
      <c r="C64" s="18">
        <f t="shared" si="12"/>
        <v>0</v>
      </c>
      <c r="D64" s="18">
        <f t="shared" si="12"/>
        <v>0</v>
      </c>
      <c r="E64" s="18">
        <f t="shared" si="12"/>
        <v>0.71</v>
      </c>
      <c r="F64" s="18">
        <f t="shared" si="12"/>
        <v>0</v>
      </c>
      <c r="G64" s="18">
        <f t="shared" si="12"/>
        <v>13.71</v>
      </c>
      <c r="H64" s="18">
        <f t="shared" si="12"/>
        <v>0</v>
      </c>
      <c r="I64" s="18">
        <f t="shared" si="12"/>
        <v>0</v>
      </c>
      <c r="J64" s="18">
        <f t="shared" si="12"/>
        <v>0</v>
      </c>
      <c r="K64" s="18">
        <f t="shared" si="12"/>
        <v>0</v>
      </c>
      <c r="L64" s="19">
        <v>0</v>
      </c>
      <c r="M64" s="18">
        <f>SUM(M69+M74)</f>
        <v>0</v>
      </c>
      <c r="N64" s="11">
        <f>SUM(B64:M64)</f>
        <v>14.420000000000002</v>
      </c>
      <c r="O64" s="4"/>
    </row>
    <row r="65" spans="1:16" ht="14.25" x14ac:dyDescent="0.2">
      <c r="A65" s="12" t="s">
        <v>21</v>
      </c>
      <c r="B65" s="18">
        <f t="shared" ref="B65:M65" si="13">SUM(B64-B63)</f>
        <v>0</v>
      </c>
      <c r="C65" s="18">
        <f t="shared" si="13"/>
        <v>0</v>
      </c>
      <c r="D65" s="18">
        <f t="shared" si="13"/>
        <v>0</v>
      </c>
      <c r="E65" s="16">
        <f t="shared" si="13"/>
        <v>0.71</v>
      </c>
      <c r="F65" s="18">
        <f t="shared" si="13"/>
        <v>0</v>
      </c>
      <c r="G65" s="18">
        <f t="shared" si="13"/>
        <v>13.71</v>
      </c>
      <c r="H65" s="18">
        <f t="shared" si="13"/>
        <v>0</v>
      </c>
      <c r="I65" s="18">
        <f t="shared" si="13"/>
        <v>0</v>
      </c>
      <c r="J65" s="18">
        <f t="shared" si="13"/>
        <v>0</v>
      </c>
      <c r="K65" s="18">
        <f t="shared" si="13"/>
        <v>0</v>
      </c>
      <c r="L65" s="18">
        <f t="shared" si="13"/>
        <v>0</v>
      </c>
      <c r="M65" s="18">
        <f t="shared" si="13"/>
        <v>0</v>
      </c>
      <c r="N65" s="24">
        <f>SUM(B65:M65)</f>
        <v>14.420000000000002</v>
      </c>
      <c r="O65" s="4"/>
    </row>
    <row r="66" spans="1:16" ht="14.25" x14ac:dyDescent="0.2">
      <c r="A66" s="12" t="s">
        <v>36</v>
      </c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9"/>
      <c r="M66" s="18"/>
      <c r="N66" s="11"/>
      <c r="O66" s="4"/>
    </row>
    <row r="67" spans="1:16" ht="14.25" x14ac:dyDescent="0.2">
      <c r="A67" s="12" t="s">
        <v>37</v>
      </c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9"/>
      <c r="M67" s="18"/>
      <c r="N67" s="11"/>
      <c r="O67" s="4"/>
    </row>
    <row r="68" spans="1:16" ht="14.25" x14ac:dyDescent="0.2">
      <c r="A68" s="12" t="s">
        <v>30</v>
      </c>
      <c r="B68" s="18">
        <v>0</v>
      </c>
      <c r="C68" s="18">
        <v>0</v>
      </c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9">
        <v>0</v>
      </c>
      <c r="M68" s="18">
        <v>0</v>
      </c>
      <c r="N68" s="11">
        <f>SUM(B68:M68)</f>
        <v>0</v>
      </c>
      <c r="O68" s="4"/>
    </row>
    <row r="69" spans="1:16" ht="14.25" x14ac:dyDescent="0.2">
      <c r="A69" s="12" t="s">
        <v>31</v>
      </c>
      <c r="B69" s="18">
        <v>0</v>
      </c>
      <c r="C69" s="18">
        <v>0</v>
      </c>
      <c r="D69" s="18">
        <v>0</v>
      </c>
      <c r="E69" s="18">
        <v>0</v>
      </c>
      <c r="F69" s="18">
        <v>0</v>
      </c>
      <c r="G69" s="18">
        <v>13.71</v>
      </c>
      <c r="H69" s="18">
        <v>0</v>
      </c>
      <c r="I69" s="18">
        <v>0</v>
      </c>
      <c r="J69" s="18">
        <v>0</v>
      </c>
      <c r="K69" s="18">
        <v>0</v>
      </c>
      <c r="L69" s="19">
        <v>0</v>
      </c>
      <c r="M69" s="18">
        <v>0</v>
      </c>
      <c r="N69" s="11">
        <f>SUM(B69:M69)</f>
        <v>13.71</v>
      </c>
      <c r="O69" s="4"/>
    </row>
    <row r="70" spans="1:16" ht="14.25" x14ac:dyDescent="0.2">
      <c r="A70" s="12" t="s">
        <v>32</v>
      </c>
      <c r="B70" s="18">
        <f>SUM(B69-B68)</f>
        <v>0</v>
      </c>
      <c r="C70" s="18">
        <f>SUM(C69-C68)</f>
        <v>0</v>
      </c>
      <c r="D70" s="18">
        <f>SUM(D69-D68)</f>
        <v>0</v>
      </c>
      <c r="E70" s="18">
        <f>SUM(E69-E68)</f>
        <v>0</v>
      </c>
      <c r="F70" s="18">
        <f t="shared" ref="F70:M70" si="14">SUM(F69-F68)</f>
        <v>0</v>
      </c>
      <c r="G70" s="18">
        <f t="shared" si="14"/>
        <v>13.71</v>
      </c>
      <c r="H70" s="18">
        <f t="shared" si="14"/>
        <v>0</v>
      </c>
      <c r="I70" s="18">
        <f t="shared" si="14"/>
        <v>0</v>
      </c>
      <c r="J70" s="18">
        <f t="shared" si="14"/>
        <v>0</v>
      </c>
      <c r="K70" s="18">
        <f t="shared" si="14"/>
        <v>0</v>
      </c>
      <c r="L70" s="18">
        <f t="shared" si="14"/>
        <v>0</v>
      </c>
      <c r="M70" s="18">
        <f t="shared" si="14"/>
        <v>0</v>
      </c>
      <c r="N70" s="11">
        <f>SUM(B70:M70)</f>
        <v>13.71</v>
      </c>
      <c r="O70" s="4"/>
    </row>
    <row r="71" spans="1:16" ht="14.25" x14ac:dyDescent="0.2">
      <c r="A71" s="12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9"/>
      <c r="M71" s="18"/>
      <c r="N71" s="11"/>
      <c r="O71" s="4"/>
    </row>
    <row r="72" spans="1:16" ht="14.25" x14ac:dyDescent="0.2">
      <c r="A72" s="12" t="s">
        <v>38</v>
      </c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9"/>
      <c r="M72" s="18"/>
      <c r="N72" s="11"/>
      <c r="O72" s="4"/>
    </row>
    <row r="73" spans="1:16" ht="14.25" x14ac:dyDescent="0.2">
      <c r="A73" s="12" t="s">
        <v>30</v>
      </c>
      <c r="B73" s="18">
        <v>0</v>
      </c>
      <c r="C73" s="18">
        <v>0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  <c r="I73" s="18">
        <v>0</v>
      </c>
      <c r="J73" s="18">
        <v>0</v>
      </c>
      <c r="K73" s="18">
        <v>0</v>
      </c>
      <c r="L73" s="19">
        <v>0</v>
      </c>
      <c r="M73" s="18">
        <v>0</v>
      </c>
      <c r="N73" s="11">
        <f>SUM(B73:M73)</f>
        <v>0</v>
      </c>
      <c r="O73" s="4"/>
    </row>
    <row r="74" spans="1:16" ht="14.25" x14ac:dyDescent="0.2">
      <c r="A74" s="12" t="s">
        <v>31</v>
      </c>
      <c r="B74" s="18">
        <v>0</v>
      </c>
      <c r="C74" s="18">
        <v>0</v>
      </c>
      <c r="D74" s="18">
        <v>0</v>
      </c>
      <c r="E74" s="18">
        <v>0.71</v>
      </c>
      <c r="F74" s="18">
        <v>0</v>
      </c>
      <c r="G74" s="18">
        <v>0</v>
      </c>
      <c r="H74" s="18">
        <v>0</v>
      </c>
      <c r="I74" s="18">
        <v>0</v>
      </c>
      <c r="J74" s="18">
        <v>0</v>
      </c>
      <c r="K74" s="18">
        <v>0</v>
      </c>
      <c r="L74" s="19">
        <v>0</v>
      </c>
      <c r="M74" s="18">
        <v>0</v>
      </c>
      <c r="N74" s="11">
        <f>SUM(B74:M74)</f>
        <v>0.71</v>
      </c>
      <c r="O74" s="4"/>
    </row>
    <row r="75" spans="1:16" ht="14.25" x14ac:dyDescent="0.2">
      <c r="A75" s="12" t="s">
        <v>32</v>
      </c>
      <c r="B75" s="18">
        <f t="shared" ref="B75:M75" si="15">SUM(B74-B73)</f>
        <v>0</v>
      </c>
      <c r="C75" s="18">
        <f t="shared" si="15"/>
        <v>0</v>
      </c>
      <c r="D75" s="18">
        <f t="shared" si="15"/>
        <v>0</v>
      </c>
      <c r="E75" s="16">
        <f t="shared" si="15"/>
        <v>0.71</v>
      </c>
      <c r="F75" s="18">
        <f t="shared" si="15"/>
        <v>0</v>
      </c>
      <c r="G75" s="18">
        <f t="shared" si="15"/>
        <v>0</v>
      </c>
      <c r="H75" s="18">
        <f t="shared" si="15"/>
        <v>0</v>
      </c>
      <c r="I75" s="18">
        <f t="shared" si="15"/>
        <v>0</v>
      </c>
      <c r="J75" s="18">
        <f t="shared" si="15"/>
        <v>0</v>
      </c>
      <c r="K75" s="18">
        <f t="shared" si="15"/>
        <v>0</v>
      </c>
      <c r="L75" s="18">
        <f t="shared" si="15"/>
        <v>0</v>
      </c>
      <c r="M75" s="18">
        <f t="shared" si="15"/>
        <v>0</v>
      </c>
      <c r="N75" s="24">
        <f>SUM(B75:M75)</f>
        <v>0.71</v>
      </c>
      <c r="O75" s="4"/>
    </row>
    <row r="76" spans="1:16" ht="14.25" x14ac:dyDescent="0.2">
      <c r="A76" s="12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1"/>
      <c r="O76" s="4"/>
    </row>
    <row r="77" spans="1:16" ht="14.25" x14ac:dyDescent="0.2">
      <c r="A77" s="12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1"/>
      <c r="O77" s="4"/>
    </row>
    <row r="78" spans="1:16" ht="14.25" x14ac:dyDescent="0.2">
      <c r="A78" s="31" t="s">
        <v>39</v>
      </c>
      <c r="B78" s="18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1"/>
      <c r="O78" s="4"/>
    </row>
    <row r="79" spans="1:16" ht="15" x14ac:dyDescent="0.25">
      <c r="A79" s="12" t="s">
        <v>19</v>
      </c>
      <c r="B79" s="32">
        <f t="shared" ref="B79:L80" si="16">SUM(B11+B18+B22+B26+B31+B38+B63)</f>
        <v>111306.42</v>
      </c>
      <c r="C79" s="32">
        <f t="shared" si="16"/>
        <v>100699.57</v>
      </c>
      <c r="D79" s="32">
        <f t="shared" si="16"/>
        <v>99973.56</v>
      </c>
      <c r="E79" s="32">
        <f t="shared" si="16"/>
        <v>95313.73</v>
      </c>
      <c r="F79" s="32">
        <f t="shared" si="16"/>
        <v>95248.12</v>
      </c>
      <c r="G79" s="32">
        <f t="shared" si="16"/>
        <v>96278.799999999988</v>
      </c>
      <c r="H79" s="32">
        <f t="shared" si="16"/>
        <v>106206.3</v>
      </c>
      <c r="I79" s="32">
        <f t="shared" si="16"/>
        <v>96582.12000000001</v>
      </c>
      <c r="J79" s="32">
        <f t="shared" si="16"/>
        <v>91637.72</v>
      </c>
      <c r="K79" s="32">
        <f t="shared" si="16"/>
        <v>102498.09999999999</v>
      </c>
      <c r="L79" s="32">
        <f t="shared" si="16"/>
        <v>93576.849999999991</v>
      </c>
      <c r="M79" s="32">
        <f>SUM(M11+M18+M22+M26+M31+M38+M63)</f>
        <v>114832.31</v>
      </c>
      <c r="N79" s="33">
        <f>SUM(N11+N18+N22+N26+N31+N38+N63)</f>
        <v>1204153.5999999999</v>
      </c>
      <c r="O79" s="4"/>
      <c r="P79" s="4"/>
    </row>
    <row r="80" spans="1:16" ht="15" x14ac:dyDescent="0.25">
      <c r="A80" s="12" t="s">
        <v>20</v>
      </c>
      <c r="B80" s="32">
        <f t="shared" si="16"/>
        <v>101806.07999999999</v>
      </c>
      <c r="C80" s="32">
        <f t="shared" si="16"/>
        <v>94342.14</v>
      </c>
      <c r="D80" s="32">
        <f t="shared" si="16"/>
        <v>108824.26999999999</v>
      </c>
      <c r="E80" s="32">
        <f t="shared" si="16"/>
        <v>91529.52</v>
      </c>
      <c r="F80" s="32">
        <f t="shared" si="16"/>
        <v>91082.090000000011</v>
      </c>
      <c r="G80" s="32">
        <f t="shared" si="16"/>
        <v>98299.87000000001</v>
      </c>
      <c r="H80" s="32">
        <f t="shared" si="16"/>
        <v>99292.19</v>
      </c>
      <c r="I80" s="32">
        <f t="shared" si="16"/>
        <v>86374.32</v>
      </c>
      <c r="J80" s="32">
        <f t="shared" si="16"/>
        <v>86303.48000000001</v>
      </c>
      <c r="K80" s="32">
        <f t="shared" si="16"/>
        <v>82233.169999999984</v>
      </c>
      <c r="L80" s="32">
        <f t="shared" si="16"/>
        <v>83962.41</v>
      </c>
      <c r="M80" s="32">
        <f>SUM(M12+M19+M23+M27+M32+M39+M64)</f>
        <v>111911.15</v>
      </c>
      <c r="N80" s="33">
        <f>SUM(N12+N19+N23+N27+N32+N39+N64)</f>
        <v>1135960.69</v>
      </c>
      <c r="O80" s="4"/>
      <c r="P80" s="4"/>
    </row>
    <row r="81" spans="1:15" ht="15" x14ac:dyDescent="0.25">
      <c r="A81" s="12" t="s">
        <v>21</v>
      </c>
      <c r="B81" s="34">
        <f>SUM(B80-B79)</f>
        <v>-9500.3400000000111</v>
      </c>
      <c r="C81" s="34">
        <f>SUM(C80-C79)</f>
        <v>-6357.4300000000076</v>
      </c>
      <c r="D81" s="34">
        <f>SUM(D80-D79)</f>
        <v>8850.7099999999919</v>
      </c>
      <c r="E81" s="34">
        <f>SUM(E80-E79)</f>
        <v>-3784.2099999999919</v>
      </c>
      <c r="F81" s="34">
        <f t="shared" ref="F81:L81" si="17">SUM(F80-F79)</f>
        <v>-4166.0299999999843</v>
      </c>
      <c r="G81" s="34">
        <f t="shared" si="17"/>
        <v>2021.0700000000215</v>
      </c>
      <c r="H81" s="34">
        <f t="shared" si="17"/>
        <v>-6914.1100000000006</v>
      </c>
      <c r="I81" s="34">
        <f t="shared" si="17"/>
        <v>-10207.800000000003</v>
      </c>
      <c r="J81" s="34">
        <f t="shared" si="17"/>
        <v>-5334.2399999999907</v>
      </c>
      <c r="K81" s="34">
        <f>SUM(K80-K79)</f>
        <v>-20264.930000000008</v>
      </c>
      <c r="L81" s="34">
        <f t="shared" si="17"/>
        <v>-9614.4399999999878</v>
      </c>
      <c r="M81" s="34">
        <f>SUM(M80-M79)</f>
        <v>-2921.1600000000035</v>
      </c>
      <c r="N81" s="35">
        <f>SUM(B81:M81)</f>
        <v>-68192.909999999974</v>
      </c>
      <c r="O81" s="4"/>
    </row>
    <row r="82" spans="1:15" ht="14.25" x14ac:dyDescent="0.2">
      <c r="A82" s="12"/>
      <c r="B82" s="18"/>
      <c r="C82" s="13"/>
      <c r="D82" s="13"/>
      <c r="E82" s="13"/>
      <c r="F82" s="14"/>
      <c r="G82" s="9"/>
      <c r="H82" s="10"/>
      <c r="I82" s="10"/>
      <c r="J82" s="10"/>
      <c r="K82" s="10"/>
      <c r="L82" s="10"/>
      <c r="M82" s="10"/>
      <c r="N82" s="11"/>
      <c r="O82" s="4"/>
    </row>
    <row r="83" spans="1:15" ht="15" thickBot="1" x14ac:dyDescent="0.25">
      <c r="A83" s="36"/>
      <c r="B83" s="37"/>
      <c r="C83" s="38"/>
      <c r="D83" s="38"/>
      <c r="E83" s="38"/>
      <c r="F83" s="39"/>
      <c r="G83" s="40"/>
      <c r="H83" s="41"/>
      <c r="I83" s="41"/>
      <c r="J83" s="41"/>
      <c r="K83" s="41"/>
      <c r="L83" s="41"/>
      <c r="M83" s="41"/>
      <c r="N83" s="42"/>
    </row>
    <row r="84" spans="1:15" ht="13.5" thickTop="1" x14ac:dyDescent="0.2">
      <c r="B84" s="43"/>
      <c r="C84" s="22"/>
      <c r="D84" s="44"/>
      <c r="E84" s="44"/>
      <c r="F84" s="44"/>
    </row>
    <row r="85" spans="1:15" x14ac:dyDescent="0.2">
      <c r="B85" s="43"/>
      <c r="C85" s="43"/>
      <c r="D85" s="43"/>
      <c r="E85" s="45"/>
      <c r="F85" s="43"/>
      <c r="G85" s="43"/>
      <c r="H85" s="43"/>
      <c r="I85" s="43"/>
      <c r="J85" s="43"/>
      <c r="K85" s="43"/>
      <c r="L85" s="43"/>
      <c r="M85" s="43"/>
      <c r="N85" s="43"/>
    </row>
    <row r="86" spans="1:15" ht="15" x14ac:dyDescent="0.25">
      <c r="A86" s="46" t="s">
        <v>40</v>
      </c>
      <c r="B86" s="47"/>
      <c r="C86" s="44"/>
      <c r="D86" s="22"/>
      <c r="E86" s="22"/>
      <c r="F86" s="22"/>
    </row>
    <row r="87" spans="1:15" x14ac:dyDescent="0.2">
      <c r="A87" s="46" t="s">
        <v>44</v>
      </c>
      <c r="B87" s="22"/>
      <c r="C87" s="44"/>
      <c r="D87" s="22"/>
      <c r="E87" s="22"/>
      <c r="F87" s="22"/>
    </row>
    <row r="88" spans="1:15" x14ac:dyDescent="0.2">
      <c r="D88" s="4"/>
    </row>
  </sheetData>
  <mergeCells count="20">
    <mergeCell ref="F8:F9"/>
    <mergeCell ref="A1:N1"/>
    <mergeCell ref="A2:N2"/>
    <mergeCell ref="A3:N3"/>
    <mergeCell ref="A4:N4"/>
    <mergeCell ref="A5:N5"/>
    <mergeCell ref="A6:N6"/>
    <mergeCell ref="A8:A9"/>
    <mergeCell ref="B8:B9"/>
    <mergeCell ref="C8:C9"/>
    <mergeCell ref="D8:D9"/>
    <mergeCell ref="E8:E9"/>
    <mergeCell ref="M8:M9"/>
    <mergeCell ref="N8:N9"/>
    <mergeCell ref="G8:G9"/>
    <mergeCell ref="H8:H9"/>
    <mergeCell ref="I8:I9"/>
    <mergeCell ref="J8:J9"/>
    <mergeCell ref="K8:K9"/>
    <mergeCell ref="L8:L9"/>
  </mergeCells>
  <printOptions horizontalCentered="1"/>
  <pageMargins left="0" right="0" top="0.19685039370078741" bottom="0" header="0" footer="0"/>
  <pageSetup scale="4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2015</vt:lpstr>
      <vt:lpstr>'2015'!Área_de_impresión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Leticia Nuñez Mendoza</dc:creator>
  <cp:lastModifiedBy>Samantha Espinosa Ortega</cp:lastModifiedBy>
  <dcterms:created xsi:type="dcterms:W3CDTF">2017-02-16T15:33:05Z</dcterms:created>
  <dcterms:modified xsi:type="dcterms:W3CDTF">2017-07-25T17:12:34Z</dcterms:modified>
</cp:coreProperties>
</file>