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35" windowWidth="21840" windowHeight="11790"/>
  </bookViews>
  <sheets>
    <sheet name="REC mp" sheetId="12" r:id="rId1"/>
  </sheets>
  <definedNames>
    <definedName name="_xlnm.Print_Area" localSheetId="0">'REC mp'!$A$1:$K$137</definedName>
  </definedNames>
  <calcPr calcId="145621"/>
</workbook>
</file>

<file path=xl/calcChain.xml><?xml version="1.0" encoding="utf-8"?>
<calcChain xmlns="http://schemas.openxmlformats.org/spreadsheetml/2006/main">
  <c r="K130" i="12" l="1"/>
  <c r="K129" i="12"/>
  <c r="K128" i="12"/>
  <c r="K126" i="12" s="1"/>
  <c r="K127" i="12"/>
  <c r="J126" i="12"/>
  <c r="I126" i="12"/>
  <c r="H126" i="12"/>
  <c r="G126" i="12"/>
  <c r="F126" i="12"/>
  <c r="E126" i="12"/>
  <c r="D126" i="12"/>
  <c r="C126" i="12"/>
  <c r="B126" i="12"/>
  <c r="K124" i="12"/>
  <c r="K123" i="12"/>
  <c r="K122" i="12"/>
  <c r="K121" i="12"/>
  <c r="J120" i="12"/>
  <c r="I120" i="12"/>
  <c r="I119" i="12" s="1"/>
  <c r="H120" i="12"/>
  <c r="G120" i="12"/>
  <c r="F120" i="12"/>
  <c r="E120" i="12"/>
  <c r="E119" i="12" s="1"/>
  <c r="D120" i="12"/>
  <c r="C120" i="12"/>
  <c r="C119" i="12" s="1"/>
  <c r="B120" i="12"/>
  <c r="B119" i="12" s="1"/>
  <c r="J119" i="12"/>
  <c r="H119" i="12"/>
  <c r="G119" i="12"/>
  <c r="F119" i="12"/>
  <c r="D119" i="12"/>
  <c r="K118" i="12"/>
  <c r="K117" i="12"/>
  <c r="K116" i="12"/>
  <c r="J115" i="12"/>
  <c r="I115" i="12"/>
  <c r="H115" i="12"/>
  <c r="G115" i="12"/>
  <c r="G113" i="12" s="1"/>
  <c r="F115" i="12"/>
  <c r="E115" i="12"/>
  <c r="D115" i="12"/>
  <c r="C115" i="12"/>
  <c r="B115" i="12"/>
  <c r="K114" i="12"/>
  <c r="K111" i="12"/>
  <c r="K110" i="12"/>
  <c r="K109" i="12"/>
  <c r="K108" i="12"/>
  <c r="K107" i="12" s="1"/>
  <c r="J107" i="12"/>
  <c r="I107" i="12"/>
  <c r="I106" i="12" s="1"/>
  <c r="H107" i="12"/>
  <c r="G107" i="12"/>
  <c r="F107" i="12"/>
  <c r="E107" i="12"/>
  <c r="E106" i="12" s="1"/>
  <c r="D107" i="12"/>
  <c r="C107" i="12"/>
  <c r="C106" i="12" s="1"/>
  <c r="B107" i="12"/>
  <c r="B106" i="12" s="1"/>
  <c r="J106" i="12"/>
  <c r="H106" i="12"/>
  <c r="G106" i="12"/>
  <c r="F106" i="12"/>
  <c r="D106" i="12"/>
  <c r="K105" i="12"/>
  <c r="K104" i="12"/>
  <c r="K103" i="12"/>
  <c r="J102" i="12"/>
  <c r="I102" i="12"/>
  <c r="H102" i="12"/>
  <c r="H101" i="12" s="1"/>
  <c r="G102" i="12"/>
  <c r="G101" i="12" s="1"/>
  <c r="F102" i="12"/>
  <c r="E102" i="12"/>
  <c r="D102" i="12"/>
  <c r="C102" i="12"/>
  <c r="C101" i="12" s="1"/>
  <c r="B102" i="12"/>
  <c r="K89" i="12"/>
  <c r="K88" i="12" s="1"/>
  <c r="J88" i="12"/>
  <c r="I88" i="12"/>
  <c r="H88" i="12"/>
  <c r="G88" i="12"/>
  <c r="F88" i="12"/>
  <c r="E88" i="12"/>
  <c r="D88" i="12"/>
  <c r="C88" i="12"/>
  <c r="B88" i="12"/>
  <c r="K87" i="12"/>
  <c r="K86" i="12"/>
  <c r="J85" i="12"/>
  <c r="I85" i="12"/>
  <c r="H85" i="12"/>
  <c r="G85" i="12"/>
  <c r="F85" i="12"/>
  <c r="E85" i="12"/>
  <c r="D85" i="12"/>
  <c r="C85" i="12"/>
  <c r="B85" i="12"/>
  <c r="K84" i="12"/>
  <c r="K83" i="12"/>
  <c r="K82" i="12"/>
  <c r="K81" i="12"/>
  <c r="K80" i="12"/>
  <c r="K79" i="12"/>
  <c r="J78" i="12"/>
  <c r="I78" i="12"/>
  <c r="H78" i="12"/>
  <c r="G78" i="12"/>
  <c r="F78" i="12"/>
  <c r="E78" i="12"/>
  <c r="D78" i="12"/>
  <c r="C78" i="12"/>
  <c r="B78" i="12"/>
  <c r="K77" i="12"/>
  <c r="K76" i="12" s="1"/>
  <c r="J76" i="12"/>
  <c r="I76" i="12"/>
  <c r="H76" i="12"/>
  <c r="G76" i="12"/>
  <c r="F76" i="12"/>
  <c r="E76" i="12"/>
  <c r="D76" i="12"/>
  <c r="C76" i="12"/>
  <c r="B76" i="12"/>
  <c r="K75" i="12"/>
  <c r="K74" i="12" s="1"/>
  <c r="J74" i="12"/>
  <c r="I74" i="12"/>
  <c r="H74" i="12"/>
  <c r="G74" i="12"/>
  <c r="F74" i="12"/>
  <c r="E74" i="12"/>
  <c r="D74" i="12"/>
  <c r="C74" i="12"/>
  <c r="B74" i="12"/>
  <c r="K73" i="12"/>
  <c r="K72" i="12" s="1"/>
  <c r="J72" i="12"/>
  <c r="I72" i="12"/>
  <c r="H72" i="12"/>
  <c r="G72" i="12"/>
  <c r="F72" i="12"/>
  <c r="E72" i="12"/>
  <c r="D72" i="12"/>
  <c r="C72" i="12"/>
  <c r="B72" i="12"/>
  <c r="K71" i="12"/>
  <c r="K70" i="12"/>
  <c r="K69" i="12"/>
  <c r="K68" i="12"/>
  <c r="K67" i="12"/>
  <c r="K66" i="12"/>
  <c r="K65" i="12"/>
  <c r="K64" i="12"/>
  <c r="K63" i="12"/>
  <c r="J62" i="12"/>
  <c r="I62" i="12"/>
  <c r="H62" i="12"/>
  <c r="G62" i="12"/>
  <c r="F62" i="12"/>
  <c r="E62" i="12"/>
  <c r="D62" i="12"/>
  <c r="C62" i="12"/>
  <c r="B62" i="12"/>
  <c r="K61" i="12"/>
  <c r="K60" i="12"/>
  <c r="K59" i="12"/>
  <c r="K58" i="12"/>
  <c r="K57" i="12"/>
  <c r="K56" i="12"/>
  <c r="J55" i="12"/>
  <c r="I55" i="12"/>
  <c r="H55" i="12"/>
  <c r="G55" i="12"/>
  <c r="F55" i="12"/>
  <c r="E55" i="12"/>
  <c r="D55" i="12"/>
  <c r="C55" i="12"/>
  <c r="B55" i="12"/>
  <c r="K54" i="12"/>
  <c r="K53" i="12"/>
  <c r="K52" i="12"/>
  <c r="K51" i="12"/>
  <c r="J50" i="12"/>
  <c r="I50" i="12"/>
  <c r="H50" i="12"/>
  <c r="G50" i="12"/>
  <c r="F50" i="12"/>
  <c r="E50" i="12"/>
  <c r="D50" i="12"/>
  <c r="C50" i="12"/>
  <c r="B50" i="12"/>
  <c r="K49" i="12"/>
  <c r="K48" i="12" s="1"/>
  <c r="J48" i="12"/>
  <c r="I48" i="12"/>
  <c r="H48" i="12"/>
  <c r="G48" i="12"/>
  <c r="F48" i="12"/>
  <c r="E48" i="12"/>
  <c r="D48" i="12"/>
  <c r="C48" i="12"/>
  <c r="B48" i="12"/>
  <c r="K47" i="12"/>
  <c r="K46" i="12"/>
  <c r="K45" i="12"/>
  <c r="K44" i="12"/>
  <c r="J43" i="12"/>
  <c r="I43" i="12"/>
  <c r="H43" i="12"/>
  <c r="G43" i="12"/>
  <c r="F43" i="12"/>
  <c r="E43" i="12"/>
  <c r="D43" i="12"/>
  <c r="C43" i="12"/>
  <c r="B43" i="12"/>
  <c r="K42" i="12"/>
  <c r="K41" i="12"/>
  <c r="E40" i="12"/>
  <c r="K38" i="12"/>
  <c r="K37" i="12"/>
  <c r="K36" i="12"/>
  <c r="K35" i="12"/>
  <c r="K34" i="12"/>
  <c r="K33" i="12"/>
  <c r="K32" i="12"/>
  <c r="K31" i="12"/>
  <c r="K30" i="12"/>
  <c r="K29" i="12"/>
  <c r="K28" i="12"/>
  <c r="K27" i="12"/>
  <c r="K26" i="12"/>
  <c r="J25" i="12"/>
  <c r="I25" i="12"/>
  <c r="H25" i="12"/>
  <c r="G25" i="12"/>
  <c r="F25" i="12"/>
  <c r="E25" i="12"/>
  <c r="D25" i="12"/>
  <c r="C25" i="12"/>
  <c r="B25" i="12"/>
  <c r="K23" i="12"/>
  <c r="K22" i="12"/>
  <c r="K21" i="12"/>
  <c r="K20" i="12"/>
  <c r="K19" i="12"/>
  <c r="K18" i="12"/>
  <c r="K17" i="12" s="1"/>
  <c r="J17" i="12"/>
  <c r="I17" i="12"/>
  <c r="H17" i="12"/>
  <c r="G17" i="12"/>
  <c r="F17" i="12"/>
  <c r="E17" i="12"/>
  <c r="D17" i="12"/>
  <c r="C17" i="12"/>
  <c r="B17" i="12"/>
  <c r="K14" i="12"/>
  <c r="K13" i="12"/>
  <c r="K12" i="12" s="1"/>
  <c r="J12" i="12"/>
  <c r="I12" i="12"/>
  <c r="H12" i="12"/>
  <c r="G12" i="12"/>
  <c r="F12" i="12"/>
  <c r="E12" i="12"/>
  <c r="D12" i="12"/>
  <c r="C12" i="12"/>
  <c r="B12" i="12"/>
  <c r="B40" i="12" l="1"/>
  <c r="F40" i="12"/>
  <c r="J40" i="12"/>
  <c r="F101" i="12"/>
  <c r="F113" i="12"/>
  <c r="K43" i="12"/>
  <c r="D101" i="12"/>
  <c r="D113" i="12"/>
  <c r="H113" i="12"/>
  <c r="K102" i="12"/>
  <c r="K115" i="12"/>
  <c r="I40" i="12"/>
  <c r="I16" i="12" s="1"/>
  <c r="I131" i="12" s="1"/>
  <c r="K120" i="12"/>
  <c r="I101" i="12"/>
  <c r="K25" i="12"/>
  <c r="E101" i="12"/>
  <c r="E113" i="12"/>
  <c r="I113" i="12"/>
  <c r="E16" i="12"/>
  <c r="C40" i="12"/>
  <c r="C16" i="12" s="1"/>
  <c r="G40" i="12"/>
  <c r="G16" i="12" s="1"/>
  <c r="G131" i="12" s="1"/>
  <c r="K50" i="12"/>
  <c r="K55" i="12"/>
  <c r="K62" i="12"/>
  <c r="K78" i="12"/>
  <c r="K40" i="12" s="1"/>
  <c r="K16" i="12" s="1"/>
  <c r="D40" i="12"/>
  <c r="D16" i="12" s="1"/>
  <c r="D131" i="12" s="1"/>
  <c r="H40" i="12"/>
  <c r="H16" i="12" s="1"/>
  <c r="H131" i="12" s="1"/>
  <c r="K85" i="12"/>
  <c r="B101" i="12"/>
  <c r="J101" i="12"/>
  <c r="B113" i="12"/>
  <c r="J113" i="12"/>
  <c r="J16" i="12"/>
  <c r="J131" i="12" s="1"/>
  <c r="K106" i="12"/>
  <c r="K101" i="12" s="1"/>
  <c r="C113" i="12"/>
  <c r="K119" i="12"/>
  <c r="E131" i="12"/>
  <c r="B16" i="12"/>
  <c r="B131" i="12" s="1"/>
  <c r="F16" i="12"/>
  <c r="C131" i="12"/>
  <c r="F131" i="12"/>
  <c r="K113" i="12"/>
  <c r="K131" i="12" l="1"/>
</calcChain>
</file>

<file path=xl/sharedStrings.xml><?xml version="1.0" encoding="utf-8"?>
<sst xmlns="http://schemas.openxmlformats.org/spreadsheetml/2006/main" count="143" uniqueCount="121">
  <si>
    <t>FIDEICOMISO DE RECUPERACIÓN CREDITICIA DE LA CIUDAD DE MÉXICO   (FIDERE)</t>
  </si>
  <si>
    <t>GERENCIA DE RECUPERACIÓN DE CRÉDITOS</t>
  </si>
  <si>
    <t>SUBGERENCIA DE CONTROL DE CARTERAS</t>
  </si>
  <si>
    <t>UNIDAD DEPARTAMENTAL DE CONSOLIDACIÓN CONTABLE</t>
  </si>
  <si>
    <t>REPORTE CONSOLIDADO DE LA RECUPERACIÓN DEL PERÍODO ENERO - SEPTIEMBRE DE 2017</t>
  </si>
  <si>
    <t>CARTERA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</si>
  <si>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</si>
  <si>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</si>
  <si>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</si>
  <si>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</si>
  <si>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</si>
  <si>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</si>
  <si>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</si>
  <si>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</si>
  <si>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</si>
  <si>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TOTAL</t>
  </si>
  <si>
    <t>BANCARIA</t>
  </si>
  <si>
    <t>(15) BANAMEX</t>
  </si>
  <si>
    <t>(13) BANORTE (BANCRECER)</t>
  </si>
  <si>
    <t>GUBERNAMENTAL</t>
  </si>
  <si>
    <t>FIVIDESU</t>
  </si>
  <si>
    <t>(34) ORDINARIO CONDICIONES 02, 03, 04, 05, y 07</t>
  </si>
  <si>
    <t>(54) FOVI - 7 DE JULIO</t>
  </si>
  <si>
    <t>(55) FOVI - PLUTARCO ELÍAS CALLES</t>
  </si>
  <si>
    <t>(56) RESCATE FINANCIERO</t>
  </si>
  <si>
    <t>(66) MEJORAMIENTO DE VIVIENDA</t>
  </si>
  <si>
    <t>(AN) ADQUISICIÓN DE VIVIENDA INVI - FIVIDESU</t>
  </si>
  <si>
    <t>FICAPRO</t>
  </si>
  <si>
    <t>(10) BANOBRAS</t>
  </si>
  <si>
    <t>(08/43) SUELO</t>
  </si>
  <si>
    <t>(27) HIPOTECA</t>
  </si>
  <si>
    <t>(29/45) SUELO  VIVIENDA</t>
  </si>
  <si>
    <t>(30/46) HIPOTECA ESPECIAL</t>
  </si>
  <si>
    <t>(32) ALAMEDA</t>
  </si>
  <si>
    <t>(41) CASA PROPIA '98</t>
  </si>
  <si>
    <t>(48) SUELO '98</t>
  </si>
  <si>
    <t>(52) CAMPAMENTOS</t>
  </si>
  <si>
    <t>(58) SUSTITUCIÓN DE VIVIENDA 98 Y CARTERA II</t>
  </si>
  <si>
    <t>(75) FICAPRO - FOVI I y II</t>
  </si>
  <si>
    <t>(81) SUSTITUCIÓN DE VIVIENDA AUTOADMINISTRACIÓN</t>
  </si>
  <si>
    <t>(AG) SUSTITUCIÓN DE VIVIENDA - INVI - FICAPRO</t>
  </si>
  <si>
    <t>INVI</t>
  </si>
  <si>
    <t>(11) INVI-SEDUVI</t>
  </si>
  <si>
    <t>(24) INVI-DDF</t>
  </si>
  <si>
    <t>SUSTITUCIÓN DE VIVIENDA</t>
  </si>
  <si>
    <t>(51) ADQUISICION DE SUELO</t>
  </si>
  <si>
    <t>(61) ESTUDIOS Y PROYECTOS</t>
  </si>
  <si>
    <t>(65) SUSTITUCIÓN DE VIVIENDA DE ALTO RIESGO</t>
  </si>
  <si>
    <t>(84) EDIFICACION II</t>
  </si>
  <si>
    <t>MEJORAMIENTO DE VIVIENDA EN LOTES FAMILIARES</t>
  </si>
  <si>
    <t>(60) CONSTRUCCIÓN Y MEJORAMIENTO - MÓDULOS</t>
  </si>
  <si>
    <t>COFINANCIADOS</t>
  </si>
  <si>
    <t>(67) FOSOVI</t>
  </si>
  <si>
    <t xml:space="preserve">(69) COPEVI </t>
  </si>
  <si>
    <t xml:space="preserve">(70) CASA Y CIUDAD </t>
  </si>
  <si>
    <t>(57) LA DRAGA - COFINANCIAMIENTO</t>
  </si>
  <si>
    <t>ADQUISICIÓN DE VIVIENDA</t>
  </si>
  <si>
    <t>(63) ADQUISICIÓN DE VIVIENDA</t>
  </si>
  <si>
    <t>(64) VIVIENDA EN USO</t>
  </si>
  <si>
    <t>(85) REHABILITACION</t>
  </si>
  <si>
    <t>(88) ADQUISICIÓN A TERCEROS</t>
  </si>
  <si>
    <t>(AB) ADQUISICIÓN DE VIVIENDA EN USO Y REHABILITACIÓN</t>
  </si>
  <si>
    <t>(AC) ADQUISICIÓN DE VIVIENDA A TERCEROS</t>
  </si>
  <si>
    <t>VIVIENDA EN CONJUNTO</t>
  </si>
  <si>
    <t>(89) EDIFICACION III</t>
  </si>
  <si>
    <t>(AA) ESTUDIOS Y PROYECTOS Y EDIFICACIÓN</t>
  </si>
  <si>
    <t>(AD) ADQUISICION DE SUELO Y EDIFICACIÓN</t>
  </si>
  <si>
    <t>(AE) ADQUISICIÓN DE SUELO Y ESTUDIOS Y PROYECTOS</t>
  </si>
  <si>
    <t>(AF) DEMOLICIÓN, ESTUDIOS Y PROYECTOS Y EDIFICACIÓN</t>
  </si>
  <si>
    <t>(AH) SUELO, ESTUDIOS Y PROYECTOS Y EDIFICACIÓN</t>
  </si>
  <si>
    <t>(AI) ADQUISICIÓN DE SUELO</t>
  </si>
  <si>
    <t>(AJ) VIVIENDA NUEVA TERMINADA EDIFICACIÓN INVI II</t>
  </si>
  <si>
    <t>(AK) SUELO, ESTUDIOS Y PROYECTOS Y EDIFICACIÓN INVI II</t>
  </si>
  <si>
    <t xml:space="preserve">MEJORAMIENTO DE VIVIENDA </t>
  </si>
  <si>
    <t>(AL) SUELO, CONSTRUCCIÓN Y MEJORAMIENTO</t>
  </si>
  <si>
    <t>CONSTRUCCIÓN DE VIVIENDA EN LOTE FAMILIAR</t>
  </si>
  <si>
    <t>(90) CONSTRUCCIÓN Y MEJORAMIENTO II - MÓDULOS</t>
  </si>
  <si>
    <t>RESCATE HIPOTECARIO - PESOS</t>
  </si>
  <si>
    <t>(83) SERFIN - FIVIDESU - INVI</t>
  </si>
  <si>
    <t>RESCATE DE CARTERA - VSM</t>
  </si>
  <si>
    <t xml:space="preserve">(59) LAGO VIESCA No. 29 </t>
  </si>
  <si>
    <t>(71) JOSÉ JOAQUÍN HERRERA No. 151</t>
  </si>
  <si>
    <t>(73) CÁNDIDO NAVARRO No. 84</t>
  </si>
  <si>
    <t>(79) PRIVADA DE CAMPO CORINTO No. 1</t>
  </si>
  <si>
    <t>(78) XANAMBRES No. 1</t>
  </si>
  <si>
    <t>(82) JOSÉ F. GUTIÉRREZ No. 254</t>
  </si>
  <si>
    <t>VIVIENDA EN CONJUNTO CON INTERÉS ORDINARIO</t>
  </si>
  <si>
    <t xml:space="preserve">(80) VIVIENDA NUEVA TERMINADA EDIFICACION  </t>
  </si>
  <si>
    <t>(AM) ADQUISICIÓN DE VIVIENDA</t>
  </si>
  <si>
    <t>VIVIENDA EN CONJUNTO ANUALIDADES</t>
  </si>
  <si>
    <t>(86) VIVIENDA EN CONJUNTO</t>
  </si>
  <si>
    <t>PROPIA</t>
  </si>
  <si>
    <t>RHP</t>
  </si>
  <si>
    <t xml:space="preserve">   (16) CONGELADOS (a enero 2000)</t>
  </si>
  <si>
    <t xml:space="preserve">   (16) CONGELADOS (a julio 2003)</t>
  </si>
  <si>
    <t>(09/49) SUELO-FICAPRO-FIDERE</t>
  </si>
  <si>
    <t>FONDECO D.F.</t>
  </si>
  <si>
    <t>(93) FONDECO MYPES Local</t>
  </si>
  <si>
    <t xml:space="preserve">   (93) CARTERA VIGENTE</t>
  </si>
  <si>
    <t xml:space="preserve">   (93) CARTERA VENCIDA (Litigiosa)</t>
  </si>
  <si>
    <t xml:space="preserve">   (95) FONDECO EMPRESARIAL</t>
  </si>
  <si>
    <t>(94) FOCOMI MYPES</t>
  </si>
  <si>
    <t>SOCIAL</t>
  </si>
  <si>
    <t>(07) FAC</t>
  </si>
  <si>
    <t>FONDO DE MANDATO Y GARANTÍA</t>
  </si>
  <si>
    <t xml:space="preserve">   (91) FONDO DE MANDATO (Individual)</t>
  </si>
  <si>
    <t xml:space="preserve">   (91) FONDO DE MANDATO (Organizaciones)</t>
  </si>
  <si>
    <t xml:space="preserve">   (91) FONDO DE GARANTÍA</t>
  </si>
  <si>
    <t>(93) FONDECO MYPES Federal</t>
  </si>
  <si>
    <t xml:space="preserve">   (97) FONDECO MICROCRÉDITOS</t>
  </si>
  <si>
    <t>(96) FOCOMI MICROCRÉDITOS</t>
  </si>
  <si>
    <t>OTRAS</t>
  </si>
  <si>
    <t>(68) Solidaridad Patrimonial "EL MOLINO I"</t>
  </si>
  <si>
    <t>(69) Nueva Generación "EL MOLINO II"</t>
  </si>
  <si>
    <t>(87) Movimiento Habitacional "TORRES FRENTE 10"</t>
  </si>
  <si>
    <t>(74) Cooperativa de Vivienda "FRANCISCO VILLA"</t>
  </si>
  <si>
    <t>R   E   C   U   P   E   R   A   D   O      M   Á   S      D   E   S   C   U   E   N   T   O   S     *</t>
  </si>
  <si>
    <t>* Comprende la recuperación ingresada en bancos, más los descuentos otorgados a los acreditados de acuerdo a los contratos de mandato.  Tal como se presenta en los informes mensuales programáticos presupuestales de metas, establecidas en el Programa Operativo Anual (P.O.A.).</t>
  </si>
  <si>
    <t>(MILES DE PESOS)</t>
  </si>
  <si>
    <t xml:space="preserve">     J.U.D.C.C. </t>
  </si>
  <si>
    <t xml:space="preserve">   24/ octubre 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</si>
</sst>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([$€]* #,##0.00_);_([$€]* \(#,##0.00\);_([$€]* &quot;-&quot;??_);_(@_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ahoma"/>
      <family val="2"/>
    </font>
    <font>
      <b/>
      <sz val="8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b/>
      <u/>
      <sz val="8"/>
      <name val="Tahoma"/>
      <family val="2"/>
    </font>
    <font>
      <sz val="8"/>
      <name val="Tahoma"/>
      <family val="2"/>
    </font>
    <font>
      <sz val="11"/>
      <name val="Tahoma"/>
      <family val="2"/>
    </font>
    <font>
      <sz val="9"/>
      <name val="Tahoma"/>
      <family val="2"/>
    </font>
    <font>
      <b/>
      <sz val="11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u/>
      <sz val="10"/>
      <name val="Tahoma"/>
      <family val="2"/>
    </font>
  </fonts>
  <fills count="2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3" borderId="0" applyNumberFormat="0" applyBorder="0" applyAlignment="0" applyProtection="0"/>
    <xf numFmtId="0" fontId="15" fillId="20" borderId="13" applyNumberFormat="0" applyAlignment="0" applyProtection="0"/>
    <xf numFmtId="0" fontId="16" fillId="21" borderId="14" applyNumberFormat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0" borderId="15" applyNumberFormat="0" applyFill="0" applyAlignment="0" applyProtection="0"/>
    <xf numFmtId="0" fontId="20" fillId="0" borderId="16" applyNumberFormat="0" applyFill="0" applyAlignment="0" applyProtection="0"/>
    <xf numFmtId="0" fontId="21" fillId="0" borderId="17" applyNumberFormat="0" applyFill="0" applyAlignment="0" applyProtection="0"/>
    <xf numFmtId="0" fontId="21" fillId="0" borderId="0" applyNumberFormat="0" applyFill="0" applyBorder="0" applyAlignment="0" applyProtection="0"/>
    <xf numFmtId="0" fontId="22" fillId="7" borderId="13" applyNumberFormat="0" applyAlignment="0" applyProtection="0"/>
    <xf numFmtId="0" fontId="23" fillId="0" borderId="18" applyNumberFormat="0" applyFill="0" applyAlignment="0" applyProtection="0"/>
    <xf numFmtId="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22" borderId="19" applyNumberFormat="0" applyFont="0" applyAlignment="0" applyProtection="0"/>
    <xf numFmtId="0" fontId="24" fillId="20" borderId="20" applyNumberFormat="0" applyAlignment="0" applyProtection="0"/>
    <xf numFmtId="9" fontId="2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58">
    <xf numFmtId="0" fontId="0" fillId="0" borderId="0" xfId="0"/>
    <xf numFmtId="0" fontId="5" fillId="0" borderId="0" xfId="1" applyFont="1"/>
    <xf numFmtId="0" fontId="3" fillId="0" borderId="1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4" fontId="7" fillId="0" borderId="4" xfId="1" applyNumberFormat="1" applyFont="1" applyBorder="1" applyAlignment="1">
      <alignment horizontal="center"/>
    </xf>
    <xf numFmtId="4" fontId="8" fillId="0" borderId="4" xfId="1" applyNumberFormat="1" applyFont="1" applyBorder="1" applyAlignment="1">
      <alignment horizontal="left"/>
    </xf>
    <xf numFmtId="4" fontId="7" fillId="0" borderId="4" xfId="1" applyNumberFormat="1" applyFont="1" applyFill="1" applyBorder="1" applyAlignment="1">
      <alignment horizontal="center"/>
    </xf>
    <xf numFmtId="4" fontId="4" fillId="0" borderId="4" xfId="1" applyNumberFormat="1" applyFont="1" applyBorder="1" applyAlignment="1">
      <alignment horizontal="left"/>
    </xf>
    <xf numFmtId="0" fontId="8" fillId="0" borderId="4" xfId="1" applyFont="1" applyFill="1" applyBorder="1"/>
    <xf numFmtId="4" fontId="8" fillId="0" borderId="4" xfId="1" applyNumberFormat="1" applyFont="1" applyBorder="1" applyAlignment="1"/>
    <xf numFmtId="4" fontId="4" fillId="0" borderId="4" xfId="1" applyNumberFormat="1" applyFont="1" applyFill="1" applyBorder="1" applyAlignment="1"/>
    <xf numFmtId="4" fontId="4" fillId="0" borderId="4" xfId="1" applyNumberFormat="1" applyFont="1" applyBorder="1" applyAlignment="1"/>
    <xf numFmtId="4" fontId="8" fillId="0" borderId="4" xfId="1" applyNumberFormat="1" applyFont="1" applyFill="1" applyBorder="1" applyAlignment="1"/>
    <xf numFmtId="0" fontId="8" fillId="0" borderId="4" xfId="1" applyFont="1" applyFill="1" applyBorder="1" applyAlignment="1"/>
    <xf numFmtId="0" fontId="4" fillId="0" borderId="4" xfId="1" applyFont="1" applyBorder="1"/>
    <xf numFmtId="0" fontId="5" fillId="0" borderId="0" xfId="1" applyFont="1" applyFill="1"/>
    <xf numFmtId="0" fontId="8" fillId="0" borderId="4" xfId="1" applyFont="1" applyBorder="1" applyAlignment="1">
      <alignment horizontal="left"/>
    </xf>
    <xf numFmtId="0" fontId="8" fillId="0" borderId="4" xfId="1" applyFont="1" applyBorder="1" applyAlignment="1">
      <alignment horizontal="left" vertical="center"/>
    </xf>
    <xf numFmtId="0" fontId="8" fillId="0" borderId="0" xfId="1" applyFont="1"/>
    <xf numFmtId="4" fontId="5" fillId="0" borderId="0" xfId="1" applyNumberFormat="1" applyFont="1"/>
    <xf numFmtId="0" fontId="10" fillId="0" borderId="0" xfId="1" applyFont="1"/>
    <xf numFmtId="4" fontId="27" fillId="0" borderId="4" xfId="3" applyNumberFormat="1" applyFont="1" applyBorder="1"/>
    <xf numFmtId="4" fontId="5" fillId="0" borderId="4" xfId="3" applyNumberFormat="1" applyFont="1" applyBorder="1"/>
    <xf numFmtId="4" fontId="6" fillId="0" borderId="4" xfId="3" applyNumberFormat="1" applyFont="1" applyBorder="1"/>
    <xf numFmtId="4" fontId="5" fillId="0" borderId="4" xfId="3" applyNumberFormat="1" applyFont="1" applyFill="1" applyBorder="1"/>
    <xf numFmtId="4" fontId="6" fillId="0" borderId="4" xfId="1" applyNumberFormat="1" applyFont="1" applyBorder="1"/>
    <xf numFmtId="4" fontId="5" fillId="0" borderId="4" xfId="1" applyNumberFormat="1" applyFont="1" applyBorder="1"/>
    <xf numFmtId="4" fontId="5" fillId="0" borderId="10" xfId="1" applyNumberFormat="1" applyFont="1" applyBorder="1" applyAlignment="1">
      <alignment vertical="center"/>
    </xf>
    <xf numFmtId="4" fontId="5" fillId="0" borderId="10" xfId="3" applyNumberFormat="1" applyFont="1" applyBorder="1"/>
    <xf numFmtId="0" fontId="6" fillId="0" borderId="10" xfId="1" applyFont="1" applyBorder="1" applyAlignment="1">
      <alignment horizontal="center" vertical="center"/>
    </xf>
    <xf numFmtId="4" fontId="27" fillId="0" borderId="4" xfId="1" applyNumberFormat="1" applyFont="1" applyBorder="1"/>
    <xf numFmtId="0" fontId="8" fillId="0" borderId="5" xfId="1" applyFont="1" applyBorder="1" applyAlignment="1">
      <alignment horizontal="left" vertical="center"/>
    </xf>
    <xf numFmtId="4" fontId="5" fillId="0" borderId="11" xfId="3" applyNumberFormat="1" applyFont="1" applyBorder="1"/>
    <xf numFmtId="4" fontId="5" fillId="0" borderId="5" xfId="1" applyNumberFormat="1" applyFont="1" applyBorder="1"/>
    <xf numFmtId="0" fontId="4" fillId="0" borderId="12" xfId="1" applyFont="1" applyBorder="1" applyAlignment="1">
      <alignment horizontal="left" vertical="center"/>
    </xf>
    <xf numFmtId="4" fontId="6" fillId="0" borderId="12" xfId="1" applyNumberFormat="1" applyFont="1" applyBorder="1"/>
    <xf numFmtId="0" fontId="5" fillId="0" borderId="10" xfId="1" applyFont="1" applyBorder="1" applyAlignment="1">
      <alignment horizontal="center" vertical="center"/>
    </xf>
    <xf numFmtId="0" fontId="3" fillId="0" borderId="0" xfId="1" applyFont="1" applyAlignment="1">
      <alignment horizontal="center"/>
    </xf>
    <xf numFmtId="0" fontId="3" fillId="0" borderId="0" xfId="1" applyFont="1" applyBorder="1" applyAlignment="1">
      <alignment horizontal="center"/>
    </xf>
    <xf numFmtId="0" fontId="6" fillId="0" borderId="0" xfId="1" applyFont="1"/>
    <xf numFmtId="4" fontId="6" fillId="0" borderId="10" xfId="1" applyNumberFormat="1" applyFont="1" applyBorder="1"/>
    <xf numFmtId="4" fontId="6" fillId="0" borderId="4" xfId="3" applyNumberFormat="1" applyFont="1" applyFill="1" applyBorder="1"/>
    <xf numFmtId="4" fontId="9" fillId="0" borderId="0" xfId="1" applyNumberFormat="1" applyFont="1"/>
    <xf numFmtId="0" fontId="11" fillId="0" borderId="0" xfId="1" applyFont="1" applyAlignment="1">
      <alignment horizontal="justify" vertical="justify" wrapText="1"/>
    </xf>
    <xf numFmtId="0" fontId="3" fillId="0" borderId="5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3" fillId="0" borderId="0" xfId="1" applyFont="1" applyAlignment="1">
      <alignment horizontal="center"/>
    </xf>
    <xf numFmtId="0" fontId="3" fillId="0" borderId="0" xfId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</cellXfs>
  <cellStyles count="56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uro" xfId="31"/>
    <cellStyle name="Euro 2" xfId="32"/>
    <cellStyle name="Explanatory Text" xfId="33"/>
    <cellStyle name="Good" xfId="34"/>
    <cellStyle name="Heading 1" xfId="35"/>
    <cellStyle name="Heading 2" xfId="36"/>
    <cellStyle name="Heading 3" xfId="37"/>
    <cellStyle name="Heading 4" xfId="38"/>
    <cellStyle name="Input" xfId="39"/>
    <cellStyle name="Linked Cell" xfId="40"/>
    <cellStyle name="Millares 2" xfId="3"/>
    <cellStyle name="Millares 2 2" xfId="41"/>
    <cellStyle name="Millares 3" xfId="42"/>
    <cellStyle name="Millares 3 2" xfId="43"/>
    <cellStyle name="Millares 4" xfId="2"/>
    <cellStyle name="Normal" xfId="0" builtinId="0"/>
    <cellStyle name="Normal 2" xfId="1"/>
    <cellStyle name="Normal 2 2" xfId="44"/>
    <cellStyle name="Normal 2 3" xfId="45"/>
    <cellStyle name="Normal 3" xfId="46"/>
    <cellStyle name="Normal 4" xfId="47"/>
    <cellStyle name="Normal 4 2" xfId="48"/>
    <cellStyle name="Normal 4 2 2" xfId="49"/>
    <cellStyle name="Normal 5" xfId="50"/>
    <cellStyle name="Note" xfId="51"/>
    <cellStyle name="Output" xfId="52"/>
    <cellStyle name="Porcentual 2" xfId="53"/>
    <cellStyle name="Title" xfId="54"/>
    <cellStyle name="Warning Text" xfId="5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7"/>
  <sheetViews>
    <sheetView tabSelected="1" workbookViewId="0">
      <pane xSplit="1" topLeftCell="B1" activePane="topRight" state="frozenSplit"/>
      <selection sqref="A1:K1"/>
      <selection pane="topRight" sqref="A1:K1"/>
    </sheetView>
  </sheetViews>
  <sheetFormatPr baseColWidth="10" defaultRowHeight="12.75" x14ac:dyDescent="0.2"/>
  <cols>
    <col min="1" max="1" width="44" style="1" customWidth="1"/>
    <col min="2" max="2" width="14.7109375" style="15" customWidth="1"/>
    <col min="3" max="6" width="14.7109375" style="1" customWidth="1"/>
    <col min="7" max="7" width="14.7109375" style="19" customWidth="1"/>
    <col min="8" max="11" width="14.7109375" style="1" customWidth="1"/>
    <col min="12" max="16384" width="11.42578125" style="1"/>
  </cols>
  <sheetData>
    <row r="1" spans="1:15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5" x14ac:dyDescent="0.2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</row>
    <row r="3" spans="1:15" x14ac:dyDescent="0.2">
      <c r="A3" s="47" t="s">
        <v>2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15" x14ac:dyDescent="0.2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5" x14ac:dyDescent="0.2">
      <c r="A5" s="47" t="s">
        <v>4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37"/>
      <c r="M5" s="37"/>
      <c r="N5" s="37"/>
      <c r="O5" s="37"/>
    </row>
    <row r="6" spans="1:15" x14ac:dyDescent="0.2">
      <c r="A6" s="48" t="s">
        <v>118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5" x14ac:dyDescent="0.2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</row>
    <row r="8" spans="1:15" x14ac:dyDescent="0.2">
      <c r="A8" s="2"/>
      <c r="B8" s="49" t="s">
        <v>116</v>
      </c>
      <c r="C8" s="50"/>
      <c r="D8" s="50"/>
      <c r="E8" s="50"/>
      <c r="F8" s="50"/>
      <c r="G8" s="50"/>
      <c r="H8" s="50"/>
      <c r="I8" s="50"/>
      <c r="J8" s="50"/>
      <c r="K8" s="51"/>
    </row>
    <row r="9" spans="1:15" ht="9" customHeight="1" x14ac:dyDescent="0.2">
      <c r="A9" s="55" t="s">
        <v>5</v>
      </c>
      <c r="B9" s="52"/>
      <c r="C9" s="53"/>
      <c r="D9" s="53"/>
      <c r="E9" s="53"/>
      <c r="F9" s="53"/>
      <c r="G9" s="53"/>
      <c r="H9" s="53"/>
      <c r="I9" s="53"/>
      <c r="J9" s="53"/>
      <c r="K9" s="54"/>
    </row>
    <row r="10" spans="1:15" ht="9" customHeight="1" x14ac:dyDescent="0.2">
      <c r="A10" s="55"/>
      <c r="B10" s="44" t="s">
        <v>6</v>
      </c>
      <c r="C10" s="44" t="s">
        <v>7</v>
      </c>
      <c r="D10" s="44" t="s">
        <v>8</v>
      </c>
      <c r="E10" s="44" t="s">
        <v>9</v>
      </c>
      <c r="F10" s="44" t="s">
        <v>10</v>
      </c>
      <c r="G10" s="44" t="s">
        <v>11</v>
      </c>
      <c r="H10" s="44" t="s">
        <v>12</v>
      </c>
      <c r="I10" s="44" t="s">
        <v>13</v>
      </c>
      <c r="J10" s="44" t="s">
        <v>14</v>
      </c>
      <c r="K10" s="56" t="s">
        <v>15</v>
      </c>
    </row>
    <row r="11" spans="1:15" ht="12.75" customHeight="1" x14ac:dyDescent="0.2">
      <c r="A11" s="3"/>
      <c r="B11" s="46"/>
      <c r="C11" s="45"/>
      <c r="D11" s="46"/>
      <c r="E11" s="45"/>
      <c r="F11" s="46"/>
      <c r="G11" s="45"/>
      <c r="H11" s="46"/>
      <c r="I11" s="45"/>
      <c r="J11" s="46"/>
      <c r="K11" s="57"/>
    </row>
    <row r="12" spans="1:15" x14ac:dyDescent="0.2">
      <c r="A12" s="4" t="s">
        <v>16</v>
      </c>
      <c r="B12" s="21">
        <f t="shared" ref="B12:K12" si="0">SUM(B13:B14)</f>
        <v>574.57999999999993</v>
      </c>
      <c r="C12" s="21">
        <f t="shared" si="0"/>
        <v>1106.73</v>
      </c>
      <c r="D12" s="21">
        <f t="shared" si="0"/>
        <v>971.81</v>
      </c>
      <c r="E12" s="21">
        <f t="shared" si="0"/>
        <v>617.27999999999975</v>
      </c>
      <c r="F12" s="21">
        <f t="shared" si="0"/>
        <v>397.51000000000005</v>
      </c>
      <c r="G12" s="21">
        <f t="shared" si="0"/>
        <v>1116.7600000000004</v>
      </c>
      <c r="H12" s="21">
        <f t="shared" si="0"/>
        <v>698.5299999999994</v>
      </c>
      <c r="I12" s="21">
        <f t="shared" si="0"/>
        <v>552.66000000000042</v>
      </c>
      <c r="J12" s="21">
        <f t="shared" si="0"/>
        <v>83.239999999999895</v>
      </c>
      <c r="K12" s="21">
        <f t="shared" si="0"/>
        <v>6119.1</v>
      </c>
    </row>
    <row r="13" spans="1:15" x14ac:dyDescent="0.2">
      <c r="A13" s="5" t="s">
        <v>17</v>
      </c>
      <c r="B13" s="22">
        <v>504.76</v>
      </c>
      <c r="C13" s="22">
        <v>1049.47</v>
      </c>
      <c r="D13" s="22">
        <v>917.25</v>
      </c>
      <c r="E13" s="22">
        <v>569.4699999999998</v>
      </c>
      <c r="F13" s="22">
        <v>352.21000000000004</v>
      </c>
      <c r="G13" s="22">
        <v>1067.9800000000005</v>
      </c>
      <c r="H13" s="22">
        <v>554.67999999999938</v>
      </c>
      <c r="I13" s="22">
        <v>365.85000000000036</v>
      </c>
      <c r="J13" s="22">
        <v>60.829999999999927</v>
      </c>
      <c r="K13" s="22">
        <f>SUM(B13:J13)</f>
        <v>5442.5</v>
      </c>
    </row>
    <row r="14" spans="1:15" x14ac:dyDescent="0.2">
      <c r="A14" s="5" t="s">
        <v>18</v>
      </c>
      <c r="B14" s="22">
        <v>69.819999999999993</v>
      </c>
      <c r="C14" s="22">
        <v>57.260000000000005</v>
      </c>
      <c r="D14" s="22">
        <v>54.559999999999988</v>
      </c>
      <c r="E14" s="22">
        <v>47.81</v>
      </c>
      <c r="F14" s="22">
        <v>45.300000000000011</v>
      </c>
      <c r="G14" s="22">
        <v>48.779999999999973</v>
      </c>
      <c r="H14" s="22">
        <v>143.85000000000002</v>
      </c>
      <c r="I14" s="22">
        <v>186.81000000000006</v>
      </c>
      <c r="J14" s="22">
        <v>22.409999999999968</v>
      </c>
      <c r="K14" s="22">
        <f>SUM(B14:J14)</f>
        <v>676.6</v>
      </c>
    </row>
    <row r="15" spans="1:15" ht="3.75" customHeight="1" x14ac:dyDescent="0.2">
      <c r="A15" s="5"/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5" x14ac:dyDescent="0.2">
      <c r="A16" s="6" t="s">
        <v>19</v>
      </c>
      <c r="B16" s="21">
        <f>+B17+B25+B40</f>
        <v>104081.23</v>
      </c>
      <c r="C16" s="21">
        <f t="shared" ref="C16:K16" si="1">+C17+C25+C40</f>
        <v>95765.470000000016</v>
      </c>
      <c r="D16" s="21">
        <f t="shared" si="1"/>
        <v>99537.069999999992</v>
      </c>
      <c r="E16" s="21">
        <f t="shared" si="1"/>
        <v>78671.91</v>
      </c>
      <c r="F16" s="21">
        <f t="shared" si="1"/>
        <v>95955.73</v>
      </c>
      <c r="G16" s="21">
        <f>+G17+G25+G40</f>
        <v>89328.089999999982</v>
      </c>
      <c r="H16" s="21">
        <f t="shared" si="1"/>
        <v>89004.540000000023</v>
      </c>
      <c r="I16" s="21">
        <f t="shared" si="1"/>
        <v>88905.453000000009</v>
      </c>
      <c r="J16" s="21">
        <f t="shared" si="1"/>
        <v>71176.647000000012</v>
      </c>
      <c r="K16" s="21">
        <f t="shared" si="1"/>
        <v>812426.14000000013</v>
      </c>
    </row>
    <row r="17" spans="1:11" x14ac:dyDescent="0.2">
      <c r="A17" s="7" t="s">
        <v>20</v>
      </c>
      <c r="B17" s="23">
        <f>SUM(B18:B23)</f>
        <v>707.0200000000001</v>
      </c>
      <c r="C17" s="23">
        <f t="shared" ref="C17:K17" si="2">SUM(C18:C23)</f>
        <v>1196.42</v>
      </c>
      <c r="D17" s="23">
        <f t="shared" si="2"/>
        <v>1097.2299999999998</v>
      </c>
      <c r="E17" s="23">
        <f t="shared" si="2"/>
        <v>572.81000000000006</v>
      </c>
      <c r="F17" s="23">
        <f t="shared" si="2"/>
        <v>748.4000000000002</v>
      </c>
      <c r="G17" s="23">
        <f>SUM(G18:G23)</f>
        <v>1057.5900000000001</v>
      </c>
      <c r="H17" s="23">
        <f t="shared" si="2"/>
        <v>867.41999999999973</v>
      </c>
      <c r="I17" s="23">
        <f t="shared" si="2"/>
        <v>833.67</v>
      </c>
      <c r="J17" s="23">
        <f t="shared" si="2"/>
        <v>475.04000000000013</v>
      </c>
      <c r="K17" s="23">
        <f t="shared" si="2"/>
        <v>7555.5999999999995</v>
      </c>
    </row>
    <row r="18" spans="1:11" x14ac:dyDescent="0.2">
      <c r="A18" s="5" t="s">
        <v>21</v>
      </c>
      <c r="B18" s="22">
        <v>665.23</v>
      </c>
      <c r="C18" s="22">
        <v>1136.5</v>
      </c>
      <c r="D18" s="22">
        <v>979.84999999999991</v>
      </c>
      <c r="E18" s="22">
        <v>516.25</v>
      </c>
      <c r="F18" s="22">
        <v>707.0300000000002</v>
      </c>
      <c r="G18" s="22">
        <v>1011.9100000000003</v>
      </c>
      <c r="H18" s="22">
        <v>844.60999999999967</v>
      </c>
      <c r="I18" s="22">
        <v>779.5</v>
      </c>
      <c r="J18" s="22">
        <v>192.13000000000011</v>
      </c>
      <c r="K18" s="22">
        <f t="shared" ref="K18:K23" si="3">SUM(B18:J18)</f>
        <v>6833.01</v>
      </c>
    </row>
    <row r="19" spans="1:11" x14ac:dyDescent="0.2">
      <c r="A19" s="5" t="s">
        <v>22</v>
      </c>
      <c r="B19" s="22">
        <v>0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f t="shared" si="3"/>
        <v>0</v>
      </c>
    </row>
    <row r="20" spans="1:11" x14ac:dyDescent="0.2">
      <c r="A20" s="5" t="s">
        <v>23</v>
      </c>
      <c r="B20" s="22">
        <v>5.0999999999999996</v>
      </c>
      <c r="C20" s="22">
        <v>9.7200000000000006</v>
      </c>
      <c r="D20" s="22">
        <v>0.76999999999999957</v>
      </c>
      <c r="E20" s="22">
        <v>0</v>
      </c>
      <c r="F20" s="22">
        <v>6.7899999999999991</v>
      </c>
      <c r="G20" s="22">
        <v>0</v>
      </c>
      <c r="H20" s="22">
        <v>0</v>
      </c>
      <c r="I20" s="22">
        <v>6.7800000000000011</v>
      </c>
      <c r="J20" s="22">
        <v>0</v>
      </c>
      <c r="K20" s="22">
        <f t="shared" si="3"/>
        <v>29.16</v>
      </c>
    </row>
    <row r="21" spans="1:11" x14ac:dyDescent="0.2">
      <c r="A21" s="5" t="s">
        <v>24</v>
      </c>
      <c r="B21" s="22">
        <v>14.98</v>
      </c>
      <c r="C21" s="22">
        <v>25.23</v>
      </c>
      <c r="D21" s="22">
        <v>96.75</v>
      </c>
      <c r="E21" s="22">
        <v>35.699999999999989</v>
      </c>
      <c r="F21" s="22">
        <v>16.460000000000008</v>
      </c>
      <c r="G21" s="22">
        <v>15.310000000000002</v>
      </c>
      <c r="H21" s="22">
        <v>9.2299999999999898</v>
      </c>
      <c r="I21" s="22">
        <v>22.060000000000002</v>
      </c>
      <c r="J21" s="22">
        <v>240.22</v>
      </c>
      <c r="K21" s="22">
        <f t="shared" si="3"/>
        <v>475.94</v>
      </c>
    </row>
    <row r="22" spans="1:11" x14ac:dyDescent="0.2">
      <c r="A22" s="5" t="s">
        <v>25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f t="shared" si="3"/>
        <v>0</v>
      </c>
    </row>
    <row r="23" spans="1:11" x14ac:dyDescent="0.2">
      <c r="A23" s="8" t="s">
        <v>26</v>
      </c>
      <c r="B23" s="22">
        <v>21.71</v>
      </c>
      <c r="C23" s="22">
        <v>24.97</v>
      </c>
      <c r="D23" s="22">
        <v>19.860000000000007</v>
      </c>
      <c r="E23" s="22">
        <v>20.86</v>
      </c>
      <c r="F23" s="22">
        <v>18.11999999999999</v>
      </c>
      <c r="G23" s="22">
        <v>30.36999999999999</v>
      </c>
      <c r="H23" s="22">
        <v>13.580000000000013</v>
      </c>
      <c r="I23" s="22">
        <v>25.330000000000013</v>
      </c>
      <c r="J23" s="22">
        <v>42.69</v>
      </c>
      <c r="K23" s="22">
        <f t="shared" si="3"/>
        <v>217.49</v>
      </c>
    </row>
    <row r="24" spans="1:11" ht="3.95" customHeight="1" x14ac:dyDescent="0.2">
      <c r="A24" s="5"/>
      <c r="B24" s="22"/>
      <c r="C24" s="22"/>
      <c r="D24" s="22"/>
      <c r="E24" s="22"/>
      <c r="F24" s="22"/>
      <c r="G24" s="22"/>
      <c r="H24" s="22"/>
      <c r="I24" s="22"/>
      <c r="J24" s="22"/>
      <c r="K24" s="22"/>
    </row>
    <row r="25" spans="1:11" x14ac:dyDescent="0.2">
      <c r="A25" s="7" t="s">
        <v>27</v>
      </c>
      <c r="B25" s="23">
        <f>SUM(B26:B38)</f>
        <v>181.27</v>
      </c>
      <c r="C25" s="23">
        <f t="shared" ref="C25:K25" si="4">SUM(C26:C38)</f>
        <v>364.7</v>
      </c>
      <c r="D25" s="23">
        <f t="shared" si="4"/>
        <v>410.48</v>
      </c>
      <c r="E25" s="23">
        <f t="shared" si="4"/>
        <v>123.77</v>
      </c>
      <c r="F25" s="23">
        <f t="shared" si="4"/>
        <v>134.82000000000005</v>
      </c>
      <c r="G25" s="23">
        <f t="shared" si="4"/>
        <v>269.08999999999992</v>
      </c>
      <c r="H25" s="23">
        <f t="shared" si="4"/>
        <v>124.71000000000015</v>
      </c>
      <c r="I25" s="23">
        <f t="shared" si="4"/>
        <v>229.27999999999997</v>
      </c>
      <c r="J25" s="23">
        <f t="shared" si="4"/>
        <v>103.86999999999989</v>
      </c>
      <c r="K25" s="23">
        <f t="shared" si="4"/>
        <v>1941.99</v>
      </c>
    </row>
    <row r="26" spans="1:11" ht="12.75" customHeight="1" x14ac:dyDescent="0.2">
      <c r="A26" s="9" t="s">
        <v>28</v>
      </c>
      <c r="B26" s="22">
        <v>0</v>
      </c>
      <c r="C26" s="22">
        <v>34.479999999999997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f t="shared" ref="K26:K38" si="5">SUM(B26:J26)</f>
        <v>34.479999999999997</v>
      </c>
    </row>
    <row r="27" spans="1:11" ht="12.75" customHeight="1" x14ac:dyDescent="0.2">
      <c r="A27" s="9" t="s">
        <v>29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f t="shared" si="5"/>
        <v>0</v>
      </c>
    </row>
    <row r="28" spans="1:11" ht="12.75" customHeight="1" x14ac:dyDescent="0.2">
      <c r="A28" s="9" t="s">
        <v>30</v>
      </c>
      <c r="B28" s="22">
        <v>1.23</v>
      </c>
      <c r="C28" s="22">
        <v>5.09</v>
      </c>
      <c r="D28" s="22">
        <v>4.1099999999999994</v>
      </c>
      <c r="E28" s="22">
        <v>1.2699999999999996</v>
      </c>
      <c r="F28" s="22">
        <v>3.66</v>
      </c>
      <c r="G28" s="22">
        <v>0.60000000000000142</v>
      </c>
      <c r="H28" s="22">
        <v>0</v>
      </c>
      <c r="I28" s="22">
        <v>0</v>
      </c>
      <c r="J28" s="22">
        <v>0</v>
      </c>
      <c r="K28" s="22">
        <f t="shared" si="5"/>
        <v>15.96</v>
      </c>
    </row>
    <row r="29" spans="1:11" ht="12.75" customHeight="1" x14ac:dyDescent="0.2">
      <c r="A29" s="9" t="s">
        <v>31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0.01</v>
      </c>
      <c r="K29" s="22">
        <f t="shared" si="5"/>
        <v>0.01</v>
      </c>
    </row>
    <row r="30" spans="1:11" ht="12.75" customHeight="1" x14ac:dyDescent="0.2">
      <c r="A30" s="9" t="s">
        <v>32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f t="shared" si="5"/>
        <v>0</v>
      </c>
    </row>
    <row r="31" spans="1:11" ht="12.75" customHeight="1" x14ac:dyDescent="0.2">
      <c r="A31" s="9" t="s">
        <v>33</v>
      </c>
      <c r="B31" s="22">
        <v>1.85</v>
      </c>
      <c r="C31" s="22">
        <v>0</v>
      </c>
      <c r="D31" s="22">
        <v>1.92</v>
      </c>
      <c r="E31" s="22">
        <v>0</v>
      </c>
      <c r="F31" s="22">
        <v>0</v>
      </c>
      <c r="G31" s="24">
        <v>0</v>
      </c>
      <c r="H31" s="22">
        <v>0</v>
      </c>
      <c r="I31" s="22">
        <v>0</v>
      </c>
      <c r="J31" s="22">
        <v>0</v>
      </c>
      <c r="K31" s="22">
        <f t="shared" si="5"/>
        <v>3.77</v>
      </c>
    </row>
    <row r="32" spans="1:11" ht="12.75" customHeight="1" x14ac:dyDescent="0.2">
      <c r="A32" s="9" t="s">
        <v>34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f t="shared" si="5"/>
        <v>0</v>
      </c>
    </row>
    <row r="33" spans="1:11" ht="12.75" customHeight="1" x14ac:dyDescent="0.2">
      <c r="A33" s="9" t="s">
        <v>35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f t="shared" si="5"/>
        <v>0</v>
      </c>
    </row>
    <row r="34" spans="1:11" ht="12.75" customHeight="1" x14ac:dyDescent="0.2">
      <c r="A34" s="9" t="s">
        <v>36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f t="shared" si="5"/>
        <v>0</v>
      </c>
    </row>
    <row r="35" spans="1:11" ht="12.75" customHeight="1" x14ac:dyDescent="0.2">
      <c r="A35" s="9" t="s">
        <v>37</v>
      </c>
      <c r="B35" s="22">
        <v>102.43</v>
      </c>
      <c r="C35" s="22">
        <v>47.129999999999995</v>
      </c>
      <c r="D35" s="22">
        <v>41.72999999999999</v>
      </c>
      <c r="E35" s="22">
        <v>57.740000000000009</v>
      </c>
      <c r="F35" s="22">
        <v>35.210000000000008</v>
      </c>
      <c r="G35" s="22">
        <v>187.14</v>
      </c>
      <c r="H35" s="22">
        <v>35.600000000000023</v>
      </c>
      <c r="I35" s="22">
        <v>40.659999999999968</v>
      </c>
      <c r="J35" s="22">
        <v>38.289999999999964</v>
      </c>
      <c r="K35" s="22">
        <f t="shared" si="5"/>
        <v>585.92999999999995</v>
      </c>
    </row>
    <row r="36" spans="1:11" ht="12.75" customHeight="1" x14ac:dyDescent="0.2">
      <c r="A36" s="9" t="s">
        <v>38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f t="shared" si="5"/>
        <v>0</v>
      </c>
    </row>
    <row r="37" spans="1:11" ht="12.75" customHeight="1" x14ac:dyDescent="0.2">
      <c r="A37" s="9" t="s">
        <v>39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60.86</v>
      </c>
      <c r="J37" s="22">
        <v>0</v>
      </c>
      <c r="K37" s="22">
        <f t="shared" si="5"/>
        <v>60.86</v>
      </c>
    </row>
    <row r="38" spans="1:11" ht="12.75" customHeight="1" x14ac:dyDescent="0.2">
      <c r="A38" s="9" t="s">
        <v>40</v>
      </c>
      <c r="B38" s="22">
        <v>75.760000000000005</v>
      </c>
      <c r="C38" s="22">
        <v>278</v>
      </c>
      <c r="D38" s="22">
        <v>362.72</v>
      </c>
      <c r="E38" s="22">
        <v>64.759999999999991</v>
      </c>
      <c r="F38" s="22">
        <v>95.950000000000045</v>
      </c>
      <c r="G38" s="22">
        <v>81.349999999999909</v>
      </c>
      <c r="H38" s="22">
        <v>89.110000000000127</v>
      </c>
      <c r="I38" s="22">
        <v>127.75999999999999</v>
      </c>
      <c r="J38" s="22">
        <v>65.569999999999936</v>
      </c>
      <c r="K38" s="22">
        <f t="shared" si="5"/>
        <v>1240.98</v>
      </c>
    </row>
    <row r="39" spans="1:11" ht="3.75" customHeight="1" x14ac:dyDescent="0.2">
      <c r="A39" s="9"/>
      <c r="B39" s="23"/>
      <c r="C39" s="23"/>
      <c r="D39" s="23"/>
      <c r="E39" s="23"/>
      <c r="F39" s="23"/>
      <c r="G39" s="23"/>
      <c r="H39" s="23"/>
      <c r="I39" s="23"/>
      <c r="J39" s="23"/>
      <c r="K39" s="23"/>
    </row>
    <row r="40" spans="1:11" ht="12.75" customHeight="1" x14ac:dyDescent="0.2">
      <c r="A40" s="10" t="s">
        <v>41</v>
      </c>
      <c r="B40" s="23">
        <f>SUM(B41+B42+B43+B48+B50+B55+B62+B72+B74+B76+B78+B85+B88)</f>
        <v>103192.94</v>
      </c>
      <c r="C40" s="23">
        <f t="shared" ref="C40:K40" si="6">SUM(C41+C42+C43+C48+C50+C55+C62+C72+C74+C76+C78+C85+C88)</f>
        <v>94204.35000000002</v>
      </c>
      <c r="D40" s="23">
        <f t="shared" si="6"/>
        <v>98029.359999999986</v>
      </c>
      <c r="E40" s="23">
        <f t="shared" si="6"/>
        <v>77975.33</v>
      </c>
      <c r="F40" s="23">
        <f t="shared" si="6"/>
        <v>95072.51</v>
      </c>
      <c r="G40" s="23">
        <f t="shared" si="6"/>
        <v>88001.409999999989</v>
      </c>
      <c r="H40" s="23">
        <f t="shared" si="6"/>
        <v>88012.410000000018</v>
      </c>
      <c r="I40" s="23">
        <f t="shared" si="6"/>
        <v>87842.503000000012</v>
      </c>
      <c r="J40" s="23">
        <f t="shared" si="6"/>
        <v>70597.737000000008</v>
      </c>
      <c r="K40" s="23">
        <f t="shared" si="6"/>
        <v>802928.55000000016</v>
      </c>
    </row>
    <row r="41" spans="1:11" ht="12.75" customHeight="1" x14ac:dyDescent="0.2">
      <c r="A41" s="9" t="s">
        <v>42</v>
      </c>
      <c r="B41" s="22">
        <v>0</v>
      </c>
      <c r="C41" s="22">
        <v>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f>SUM(B41:J41)</f>
        <v>0</v>
      </c>
    </row>
    <row r="42" spans="1:11" ht="12.75" customHeight="1" x14ac:dyDescent="0.2">
      <c r="A42" s="9" t="s">
        <v>43</v>
      </c>
      <c r="B42" s="22">
        <v>0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f>SUM(B42:J42)</f>
        <v>0</v>
      </c>
    </row>
    <row r="43" spans="1:11" ht="12.75" customHeight="1" x14ac:dyDescent="0.2">
      <c r="A43" s="11" t="s">
        <v>44</v>
      </c>
      <c r="B43" s="23">
        <f>SUM(B44:B47)</f>
        <v>1849.43</v>
      </c>
      <c r="C43" s="23">
        <f t="shared" ref="C43:K43" si="7">SUM(C44:C47)</f>
        <v>2332.8199999999997</v>
      </c>
      <c r="D43" s="23">
        <f t="shared" si="7"/>
        <v>1611.27</v>
      </c>
      <c r="E43" s="23">
        <f t="shared" si="7"/>
        <v>1400.9699999999998</v>
      </c>
      <c r="F43" s="23">
        <f t="shared" si="7"/>
        <v>1657.4900000000002</v>
      </c>
      <c r="G43" s="23">
        <f t="shared" si="7"/>
        <v>2490.5300000000002</v>
      </c>
      <c r="H43" s="23">
        <f t="shared" si="7"/>
        <v>2216.6899999999996</v>
      </c>
      <c r="I43" s="23">
        <f t="shared" si="7"/>
        <v>1905.4499999999994</v>
      </c>
      <c r="J43" s="23">
        <f t="shared" si="7"/>
        <v>1140.46</v>
      </c>
      <c r="K43" s="23">
        <f t="shared" si="7"/>
        <v>16605.11</v>
      </c>
    </row>
    <row r="44" spans="1:11" ht="12.75" customHeight="1" x14ac:dyDescent="0.2">
      <c r="A44" s="9" t="s">
        <v>45</v>
      </c>
      <c r="B44" s="22">
        <v>27.26</v>
      </c>
      <c r="C44" s="22">
        <v>23.580000000000002</v>
      </c>
      <c r="D44" s="22">
        <v>42.179999999999993</v>
      </c>
      <c r="E44" s="22">
        <v>21.02000000000001</v>
      </c>
      <c r="F44" s="22">
        <v>20.329999999999998</v>
      </c>
      <c r="G44" s="22">
        <v>178.25</v>
      </c>
      <c r="H44" s="22">
        <v>17.329999999999984</v>
      </c>
      <c r="I44" s="22">
        <v>16.900000000000034</v>
      </c>
      <c r="J44" s="22">
        <v>31.939999999999998</v>
      </c>
      <c r="K44" s="22">
        <f>SUM(B44:J44)</f>
        <v>378.79</v>
      </c>
    </row>
    <row r="45" spans="1:11" ht="12.75" customHeight="1" x14ac:dyDescent="0.2">
      <c r="A45" s="9" t="s">
        <v>46</v>
      </c>
      <c r="B45" s="22">
        <v>0</v>
      </c>
      <c r="C45" s="22">
        <v>0.12</v>
      </c>
      <c r="D45" s="22">
        <v>0.21000000000000002</v>
      </c>
      <c r="E45" s="22">
        <v>0.10999999999999999</v>
      </c>
      <c r="F45" s="22">
        <v>0.26999999999999996</v>
      </c>
      <c r="G45" s="22">
        <v>0</v>
      </c>
      <c r="H45" s="22">
        <v>0</v>
      </c>
      <c r="I45" s="22">
        <v>0</v>
      </c>
      <c r="J45" s="22">
        <v>6.0000000000000053E-2</v>
      </c>
      <c r="K45" s="22">
        <f>SUM(B45:J45)</f>
        <v>0.77</v>
      </c>
    </row>
    <row r="46" spans="1:11" ht="12.75" customHeight="1" x14ac:dyDescent="0.2">
      <c r="A46" s="9" t="s">
        <v>47</v>
      </c>
      <c r="B46" s="22">
        <v>1026.1400000000001</v>
      </c>
      <c r="C46" s="22">
        <v>966.22999999999979</v>
      </c>
      <c r="D46" s="22">
        <v>683.11000000000013</v>
      </c>
      <c r="E46" s="22">
        <v>550.13999999999987</v>
      </c>
      <c r="F46" s="22">
        <v>679.07000000000016</v>
      </c>
      <c r="G46" s="22">
        <v>910.17999999999984</v>
      </c>
      <c r="H46" s="22">
        <v>1109.2700000000004</v>
      </c>
      <c r="I46" s="22">
        <v>760.55999999999949</v>
      </c>
      <c r="J46" s="22">
        <v>480.71000000000004</v>
      </c>
      <c r="K46" s="22">
        <f>SUM(B46:J46)</f>
        <v>7165.41</v>
      </c>
    </row>
    <row r="47" spans="1:11" ht="12.75" customHeight="1" x14ac:dyDescent="0.2">
      <c r="A47" s="9" t="s">
        <v>48</v>
      </c>
      <c r="B47" s="22">
        <v>796.03</v>
      </c>
      <c r="C47" s="22">
        <v>1342.89</v>
      </c>
      <c r="D47" s="22">
        <v>885.77</v>
      </c>
      <c r="E47" s="22">
        <v>829.69999999999982</v>
      </c>
      <c r="F47" s="22">
        <v>957.82000000000016</v>
      </c>
      <c r="G47" s="22">
        <v>1402.1000000000004</v>
      </c>
      <c r="H47" s="22">
        <v>1090.0899999999992</v>
      </c>
      <c r="I47" s="22">
        <v>1127.9899999999998</v>
      </c>
      <c r="J47" s="22">
        <v>627.75</v>
      </c>
      <c r="K47" s="22">
        <f>SUM(B47:J47)</f>
        <v>9060.14</v>
      </c>
    </row>
    <row r="48" spans="1:11" ht="12.75" customHeight="1" x14ac:dyDescent="0.2">
      <c r="A48" s="11" t="s">
        <v>49</v>
      </c>
      <c r="B48" s="23">
        <f>SUM(B49)</f>
        <v>1082.3499999999999</v>
      </c>
      <c r="C48" s="23">
        <f t="shared" ref="C48:K48" si="8">SUM(C49)</f>
        <v>1258.92</v>
      </c>
      <c r="D48" s="23">
        <f t="shared" si="8"/>
        <v>701.15</v>
      </c>
      <c r="E48" s="23">
        <f t="shared" si="8"/>
        <v>846.59</v>
      </c>
      <c r="F48" s="23">
        <f t="shared" si="8"/>
        <v>692.69</v>
      </c>
      <c r="G48" s="23">
        <f t="shared" si="8"/>
        <v>514.58000000000004</v>
      </c>
      <c r="H48" s="23">
        <f t="shared" si="8"/>
        <v>752.08</v>
      </c>
      <c r="I48" s="23">
        <f t="shared" si="8"/>
        <v>634.80999999999995</v>
      </c>
      <c r="J48" s="23">
        <f t="shared" si="8"/>
        <v>402.66</v>
      </c>
      <c r="K48" s="23">
        <f t="shared" si="8"/>
        <v>6885.83</v>
      </c>
    </row>
    <row r="49" spans="1:11" ht="12.75" customHeight="1" x14ac:dyDescent="0.2">
      <c r="A49" s="9" t="s">
        <v>50</v>
      </c>
      <c r="B49" s="22">
        <v>1082.3499999999999</v>
      </c>
      <c r="C49" s="22">
        <v>1258.92</v>
      </c>
      <c r="D49" s="22">
        <v>701.15</v>
      </c>
      <c r="E49" s="22">
        <v>846.59</v>
      </c>
      <c r="F49" s="22">
        <v>692.69</v>
      </c>
      <c r="G49" s="22">
        <v>514.58000000000004</v>
      </c>
      <c r="H49" s="22">
        <v>752.08</v>
      </c>
      <c r="I49" s="22">
        <v>634.80999999999995</v>
      </c>
      <c r="J49" s="22">
        <v>402.66</v>
      </c>
      <c r="K49" s="22">
        <f>SUM(B49:J49)</f>
        <v>6885.83</v>
      </c>
    </row>
    <row r="50" spans="1:11" ht="12.75" customHeight="1" x14ac:dyDescent="0.2">
      <c r="A50" s="11" t="s">
        <v>51</v>
      </c>
      <c r="B50" s="23">
        <f>SUM(B51:B54)</f>
        <v>30.23</v>
      </c>
      <c r="C50" s="23">
        <f t="shared" ref="C50:K50" si="9">SUM(C51:C54)</f>
        <v>134.25</v>
      </c>
      <c r="D50" s="23">
        <f t="shared" si="9"/>
        <v>33.21</v>
      </c>
      <c r="E50" s="23">
        <f t="shared" si="9"/>
        <v>92.37</v>
      </c>
      <c r="F50" s="23">
        <f t="shared" si="9"/>
        <v>19.02</v>
      </c>
      <c r="G50" s="23">
        <f t="shared" si="9"/>
        <v>17.89</v>
      </c>
      <c r="H50" s="23">
        <f t="shared" si="9"/>
        <v>118.6</v>
      </c>
      <c r="I50" s="23">
        <f t="shared" si="9"/>
        <v>15.02</v>
      </c>
      <c r="J50" s="23">
        <f t="shared" si="9"/>
        <v>6.48</v>
      </c>
      <c r="K50" s="23">
        <f t="shared" si="9"/>
        <v>467.06999999999994</v>
      </c>
    </row>
    <row r="51" spans="1:11" ht="12.75" customHeight="1" x14ac:dyDescent="0.2">
      <c r="A51" s="12" t="s">
        <v>52</v>
      </c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f>SUM(B51:J51)</f>
        <v>0</v>
      </c>
    </row>
    <row r="52" spans="1:11" ht="12.75" customHeight="1" x14ac:dyDescent="0.2">
      <c r="A52" s="12" t="s">
        <v>53</v>
      </c>
      <c r="B52" s="22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f>SUM(B52:J52)</f>
        <v>0</v>
      </c>
    </row>
    <row r="53" spans="1:11" ht="12.75" customHeight="1" x14ac:dyDescent="0.2">
      <c r="A53" s="12" t="s">
        <v>54</v>
      </c>
      <c r="B53" s="22">
        <v>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f>SUM(B53:J53)</f>
        <v>0</v>
      </c>
    </row>
    <row r="54" spans="1:11" ht="12.75" customHeight="1" x14ac:dyDescent="0.2">
      <c r="A54" s="5" t="s">
        <v>55</v>
      </c>
      <c r="B54" s="22">
        <v>30.23</v>
      </c>
      <c r="C54" s="22">
        <v>134.25</v>
      </c>
      <c r="D54" s="22">
        <v>33.21</v>
      </c>
      <c r="E54" s="22">
        <v>92.37</v>
      </c>
      <c r="F54" s="22">
        <v>19.02</v>
      </c>
      <c r="G54" s="22">
        <v>17.89</v>
      </c>
      <c r="H54" s="22">
        <v>118.6</v>
      </c>
      <c r="I54" s="22">
        <v>15.02</v>
      </c>
      <c r="J54" s="22">
        <v>6.48</v>
      </c>
      <c r="K54" s="22">
        <f>SUM(B54:J54)</f>
        <v>467.06999999999994</v>
      </c>
    </row>
    <row r="55" spans="1:11" ht="12.75" customHeight="1" x14ac:dyDescent="0.2">
      <c r="A55" s="11" t="s">
        <v>56</v>
      </c>
      <c r="B55" s="23">
        <f>SUM(B56:B61)</f>
        <v>6430.4400000000005</v>
      </c>
      <c r="C55" s="23">
        <f t="shared" ref="C55:K55" si="10">SUM(C56:C61)</f>
        <v>6161.8099999999995</v>
      </c>
      <c r="D55" s="23">
        <f t="shared" si="10"/>
        <v>5928.1099999999988</v>
      </c>
      <c r="E55" s="23">
        <f t="shared" si="10"/>
        <v>4287.7300000000005</v>
      </c>
      <c r="F55" s="23">
        <f t="shared" si="10"/>
        <v>5922.7599999999993</v>
      </c>
      <c r="G55" s="23">
        <f t="shared" si="10"/>
        <v>4589.3900000000021</v>
      </c>
      <c r="H55" s="23">
        <f t="shared" si="10"/>
        <v>5357.1000000000013</v>
      </c>
      <c r="I55" s="23">
        <f t="shared" si="10"/>
        <v>4892.7299999999941</v>
      </c>
      <c r="J55" s="23">
        <f t="shared" si="10"/>
        <v>3796.5699999999997</v>
      </c>
      <c r="K55" s="23">
        <f t="shared" si="10"/>
        <v>47366.64</v>
      </c>
    </row>
    <row r="56" spans="1:11" ht="12.75" customHeight="1" x14ac:dyDescent="0.2">
      <c r="A56" s="12" t="s">
        <v>57</v>
      </c>
      <c r="B56" s="22">
        <v>11.77</v>
      </c>
      <c r="C56" s="22">
        <v>59.26</v>
      </c>
      <c r="D56" s="22">
        <v>95.539999999999992</v>
      </c>
      <c r="E56" s="22">
        <v>154.36000000000001</v>
      </c>
      <c r="F56" s="22">
        <v>44.579999999999984</v>
      </c>
      <c r="G56" s="22">
        <v>16.430000000000007</v>
      </c>
      <c r="H56" s="22">
        <v>232.97999999999996</v>
      </c>
      <c r="I56" s="22">
        <v>13.520000000000095</v>
      </c>
      <c r="J56" s="22">
        <v>146.81999999999994</v>
      </c>
      <c r="K56" s="22">
        <f t="shared" ref="K56:K61" si="11">SUM(B56:J56)</f>
        <v>775.26</v>
      </c>
    </row>
    <row r="57" spans="1:11" ht="12.75" customHeight="1" x14ac:dyDescent="0.2">
      <c r="A57" s="12" t="s">
        <v>58</v>
      </c>
      <c r="B57" s="22">
        <v>4.7699999999999996</v>
      </c>
      <c r="C57" s="22">
        <v>4.1900000000000004</v>
      </c>
      <c r="D57" s="22">
        <v>8.89</v>
      </c>
      <c r="E57" s="22">
        <v>2.4399999999999977</v>
      </c>
      <c r="F57" s="22">
        <v>4.09</v>
      </c>
      <c r="G57" s="22">
        <v>4.1000000000000014</v>
      </c>
      <c r="H57" s="22">
        <v>3.1999999999999993</v>
      </c>
      <c r="I57" s="22">
        <v>7.9100000000000037</v>
      </c>
      <c r="J57" s="22">
        <v>2.269999999999996</v>
      </c>
      <c r="K57" s="22">
        <f t="shared" si="11"/>
        <v>41.86</v>
      </c>
    </row>
    <row r="58" spans="1:11" ht="12.75" customHeight="1" x14ac:dyDescent="0.2">
      <c r="A58" s="9" t="s">
        <v>59</v>
      </c>
      <c r="B58" s="24">
        <v>0.84</v>
      </c>
      <c r="C58" s="22">
        <v>0.83</v>
      </c>
      <c r="D58" s="22">
        <v>8.24</v>
      </c>
      <c r="E58" s="22">
        <v>5.5</v>
      </c>
      <c r="F58" s="22">
        <v>5.2100000000000009</v>
      </c>
      <c r="G58" s="22">
        <v>0.86999999999999744</v>
      </c>
      <c r="H58" s="22">
        <v>5.8500000000000014</v>
      </c>
      <c r="I58" s="22">
        <v>4.9800000000000004</v>
      </c>
      <c r="J58" s="22">
        <v>0.86999999999999744</v>
      </c>
      <c r="K58" s="22">
        <f t="shared" si="11"/>
        <v>33.19</v>
      </c>
    </row>
    <row r="59" spans="1:11" ht="12.75" customHeight="1" x14ac:dyDescent="0.2">
      <c r="A59" s="9" t="s">
        <v>60</v>
      </c>
      <c r="B59" s="22">
        <v>44.17</v>
      </c>
      <c r="C59" s="22">
        <v>25.44</v>
      </c>
      <c r="D59" s="22">
        <v>80.470000000000013</v>
      </c>
      <c r="E59" s="22">
        <v>16.929999999999978</v>
      </c>
      <c r="F59" s="22">
        <v>25.53</v>
      </c>
      <c r="G59" s="22">
        <v>38.740000000000009</v>
      </c>
      <c r="H59" s="22">
        <v>55.080000000000013</v>
      </c>
      <c r="I59" s="22">
        <v>39.889999999999986</v>
      </c>
      <c r="J59" s="22">
        <v>30.550000000000011</v>
      </c>
      <c r="K59" s="22">
        <f t="shared" si="11"/>
        <v>356.8</v>
      </c>
    </row>
    <row r="60" spans="1:11" ht="12.75" customHeight="1" x14ac:dyDescent="0.2">
      <c r="A60" s="9" t="s">
        <v>61</v>
      </c>
      <c r="B60" s="22">
        <v>94.92</v>
      </c>
      <c r="C60" s="22">
        <v>77.36</v>
      </c>
      <c r="D60" s="22">
        <v>107.46000000000001</v>
      </c>
      <c r="E60" s="22">
        <v>199.82</v>
      </c>
      <c r="F60" s="22">
        <v>113.80000000000001</v>
      </c>
      <c r="G60" s="22">
        <v>118.72000000000003</v>
      </c>
      <c r="H60" s="22">
        <v>83.089999999999918</v>
      </c>
      <c r="I60" s="22">
        <v>104.78000000000009</v>
      </c>
      <c r="J60" s="22">
        <v>58.740000000000009</v>
      </c>
      <c r="K60" s="22">
        <f t="shared" si="11"/>
        <v>958.69</v>
      </c>
    </row>
    <row r="61" spans="1:11" ht="12.75" customHeight="1" x14ac:dyDescent="0.2">
      <c r="A61" s="9" t="s">
        <v>62</v>
      </c>
      <c r="B61" s="22">
        <v>6273.97</v>
      </c>
      <c r="C61" s="22">
        <v>5994.73</v>
      </c>
      <c r="D61" s="22">
        <v>5627.5099999999984</v>
      </c>
      <c r="E61" s="22">
        <v>3908.6800000000003</v>
      </c>
      <c r="F61" s="22">
        <v>5729.5499999999993</v>
      </c>
      <c r="G61" s="22">
        <v>4410.5300000000025</v>
      </c>
      <c r="H61" s="22">
        <v>4976.9000000000015</v>
      </c>
      <c r="I61" s="22">
        <v>4721.6499999999942</v>
      </c>
      <c r="J61" s="22">
        <v>3557.3199999999997</v>
      </c>
      <c r="K61" s="22">
        <f t="shared" si="11"/>
        <v>45200.84</v>
      </c>
    </row>
    <row r="62" spans="1:11" ht="12.75" customHeight="1" x14ac:dyDescent="0.2">
      <c r="A62" s="11" t="s">
        <v>63</v>
      </c>
      <c r="B62" s="41">
        <f>SUM(B63:B71)</f>
        <v>46120.6</v>
      </c>
      <c r="C62" s="23">
        <f t="shared" ref="C62:K62" si="12">SUM(C63:C71)</f>
        <v>40487.790000000008</v>
      </c>
      <c r="D62" s="23">
        <f t="shared" si="12"/>
        <v>41750.429999999993</v>
      </c>
      <c r="E62" s="23">
        <f t="shared" si="12"/>
        <v>34272.76</v>
      </c>
      <c r="F62" s="23">
        <f t="shared" si="12"/>
        <v>42223.679999999993</v>
      </c>
      <c r="G62" s="23">
        <f t="shared" si="12"/>
        <v>38927.089999999997</v>
      </c>
      <c r="H62" s="23">
        <f t="shared" si="12"/>
        <v>38501.930000000008</v>
      </c>
      <c r="I62" s="23">
        <f t="shared" si="12"/>
        <v>40874.893000000004</v>
      </c>
      <c r="J62" s="23">
        <f t="shared" si="12"/>
        <v>31641.226999999999</v>
      </c>
      <c r="K62" s="23">
        <f t="shared" si="12"/>
        <v>354800.4</v>
      </c>
    </row>
    <row r="63" spans="1:11" ht="12.75" customHeight="1" x14ac:dyDescent="0.2">
      <c r="A63" s="9" t="s">
        <v>64</v>
      </c>
      <c r="B63" s="22">
        <v>6.07</v>
      </c>
      <c r="C63" s="22">
        <v>0.75</v>
      </c>
      <c r="D63" s="22">
        <v>8.4</v>
      </c>
      <c r="E63" s="22">
        <v>0.88000000000000078</v>
      </c>
      <c r="F63" s="22">
        <v>3.2399999999999984</v>
      </c>
      <c r="G63" s="22">
        <v>3.2300000000000004</v>
      </c>
      <c r="H63" s="22">
        <v>1.7699999999999996</v>
      </c>
      <c r="I63" s="22">
        <v>2.3599999999999994</v>
      </c>
      <c r="J63" s="22">
        <v>0.89000000000000057</v>
      </c>
      <c r="K63" s="22">
        <f t="shared" ref="K63:K71" si="13">SUM(B63:J63)</f>
        <v>27.59</v>
      </c>
    </row>
    <row r="64" spans="1:11" ht="12.75" customHeight="1" x14ac:dyDescent="0.2">
      <c r="A64" s="9" t="s">
        <v>65</v>
      </c>
      <c r="B64" s="22">
        <v>145.19999999999999</v>
      </c>
      <c r="C64" s="22">
        <v>114.65000000000003</v>
      </c>
      <c r="D64" s="22">
        <v>237.21999999999997</v>
      </c>
      <c r="E64" s="22">
        <v>182.69</v>
      </c>
      <c r="F64" s="22">
        <v>259</v>
      </c>
      <c r="G64" s="22">
        <v>175.51</v>
      </c>
      <c r="H64" s="22">
        <v>177.38000000000011</v>
      </c>
      <c r="I64" s="22">
        <v>172.81999999999994</v>
      </c>
      <c r="J64" s="22">
        <v>118.72000000000003</v>
      </c>
      <c r="K64" s="22">
        <f t="shared" si="13"/>
        <v>1583.19</v>
      </c>
    </row>
    <row r="65" spans="1:11" ht="12.75" customHeight="1" x14ac:dyDescent="0.2">
      <c r="A65" s="9" t="s">
        <v>66</v>
      </c>
      <c r="B65" s="22">
        <v>393.89</v>
      </c>
      <c r="C65" s="22">
        <v>316.44000000000005</v>
      </c>
      <c r="D65" s="22">
        <v>446.14</v>
      </c>
      <c r="E65" s="22">
        <v>292.57999999999993</v>
      </c>
      <c r="F65" s="22">
        <v>1016.26</v>
      </c>
      <c r="G65" s="22">
        <v>405.13999999999987</v>
      </c>
      <c r="H65" s="22">
        <v>696.42000000000007</v>
      </c>
      <c r="I65" s="22">
        <v>413.88300000000027</v>
      </c>
      <c r="J65" s="22">
        <v>235.22699999999941</v>
      </c>
      <c r="K65" s="22">
        <f t="shared" si="13"/>
        <v>4215.9799999999996</v>
      </c>
    </row>
    <row r="66" spans="1:11" ht="12.75" customHeight="1" x14ac:dyDescent="0.2">
      <c r="A66" s="9" t="s">
        <v>67</v>
      </c>
      <c r="B66" s="22">
        <v>40.44</v>
      </c>
      <c r="C66" s="22">
        <v>20.39</v>
      </c>
      <c r="D66" s="22">
        <v>17.28</v>
      </c>
      <c r="E66" s="22">
        <v>20.900000000000006</v>
      </c>
      <c r="F66" s="22">
        <v>20.519999999999996</v>
      </c>
      <c r="G66" s="22">
        <v>16.009999999999991</v>
      </c>
      <c r="H66" s="22">
        <v>26.230000000000018</v>
      </c>
      <c r="I66" s="22">
        <v>6.7399999999999807</v>
      </c>
      <c r="J66" s="22">
        <v>13.080000000000013</v>
      </c>
      <c r="K66" s="22">
        <f t="shared" si="13"/>
        <v>181.59</v>
      </c>
    </row>
    <row r="67" spans="1:11" ht="12.75" customHeight="1" x14ac:dyDescent="0.2">
      <c r="A67" s="9" t="s">
        <v>68</v>
      </c>
      <c r="B67" s="22">
        <v>5909.13</v>
      </c>
      <c r="C67" s="22">
        <v>4557.0199999999995</v>
      </c>
      <c r="D67" s="22">
        <v>5096.0300000000007</v>
      </c>
      <c r="E67" s="22">
        <v>3415.09</v>
      </c>
      <c r="F67" s="22">
        <v>4179.8999999999978</v>
      </c>
      <c r="G67" s="22">
        <v>4666.3000000000029</v>
      </c>
      <c r="H67" s="22">
        <v>4882.8499999999985</v>
      </c>
      <c r="I67" s="22">
        <v>4684.6200000000026</v>
      </c>
      <c r="J67" s="22">
        <v>3471.9499999999971</v>
      </c>
      <c r="K67" s="22">
        <f t="shared" si="13"/>
        <v>40862.89</v>
      </c>
    </row>
    <row r="68" spans="1:11" ht="12.75" customHeight="1" x14ac:dyDescent="0.2">
      <c r="A68" s="9" t="s">
        <v>69</v>
      </c>
      <c r="B68" s="22">
        <v>1502.76</v>
      </c>
      <c r="C68" s="22">
        <v>1376.1000000000001</v>
      </c>
      <c r="D68" s="22">
        <v>1810.5700000000002</v>
      </c>
      <c r="E68" s="22">
        <v>1135.6599999999999</v>
      </c>
      <c r="F68" s="22">
        <v>1797.71</v>
      </c>
      <c r="G68" s="22">
        <v>1649.079999999999</v>
      </c>
      <c r="H68" s="22">
        <v>1297.6400000000012</v>
      </c>
      <c r="I68" s="22">
        <v>1758.75</v>
      </c>
      <c r="J68" s="22">
        <v>1175.8899999999994</v>
      </c>
      <c r="K68" s="22">
        <f t="shared" si="13"/>
        <v>13504.16</v>
      </c>
    </row>
    <row r="69" spans="1:11" ht="12.75" customHeight="1" x14ac:dyDescent="0.2">
      <c r="A69" s="9" t="s">
        <v>70</v>
      </c>
      <c r="B69" s="22">
        <v>106.49</v>
      </c>
      <c r="C69" s="22">
        <v>136.82</v>
      </c>
      <c r="D69" s="22">
        <v>132.30000000000001</v>
      </c>
      <c r="E69" s="22">
        <v>50.75</v>
      </c>
      <c r="F69" s="22">
        <v>47.399999999999977</v>
      </c>
      <c r="G69" s="22">
        <v>107.09000000000003</v>
      </c>
      <c r="H69" s="22">
        <v>91.939999999999941</v>
      </c>
      <c r="I69" s="22">
        <v>32.290000000000077</v>
      </c>
      <c r="J69" s="22">
        <v>35.269999999999982</v>
      </c>
      <c r="K69" s="22">
        <f t="shared" si="13"/>
        <v>740.35</v>
      </c>
    </row>
    <row r="70" spans="1:11" ht="12.75" customHeight="1" x14ac:dyDescent="0.2">
      <c r="A70" s="9" t="s">
        <v>71</v>
      </c>
      <c r="B70" s="22">
        <v>2335.77</v>
      </c>
      <c r="C70" s="22">
        <v>2063.15</v>
      </c>
      <c r="D70" s="22">
        <v>2298.4499999999998</v>
      </c>
      <c r="E70" s="22">
        <v>1313.5699999999997</v>
      </c>
      <c r="F70" s="22">
        <v>2002.8100000000004</v>
      </c>
      <c r="G70" s="22">
        <v>1429.6399999999994</v>
      </c>
      <c r="H70" s="22">
        <v>1180.0699999999997</v>
      </c>
      <c r="I70" s="22">
        <v>2191.9600000000009</v>
      </c>
      <c r="J70" s="22">
        <v>1208.2299999999996</v>
      </c>
      <c r="K70" s="22">
        <f t="shared" si="13"/>
        <v>16023.65</v>
      </c>
    </row>
    <row r="71" spans="1:11" ht="12.75" customHeight="1" x14ac:dyDescent="0.2">
      <c r="A71" s="13" t="s">
        <v>72</v>
      </c>
      <c r="B71" s="22">
        <v>35680.85</v>
      </c>
      <c r="C71" s="22">
        <v>31902.470000000008</v>
      </c>
      <c r="D71" s="22">
        <v>31704.039999999994</v>
      </c>
      <c r="E71" s="22">
        <v>27860.639999999999</v>
      </c>
      <c r="F71" s="22">
        <v>32896.839999999997</v>
      </c>
      <c r="G71" s="22">
        <v>30475.089999999997</v>
      </c>
      <c r="H71" s="22">
        <v>30147.630000000005</v>
      </c>
      <c r="I71" s="22">
        <v>31611.47</v>
      </c>
      <c r="J71" s="22">
        <v>25381.97</v>
      </c>
      <c r="K71" s="22">
        <f t="shared" si="13"/>
        <v>277661</v>
      </c>
    </row>
    <row r="72" spans="1:11" s="39" customFormat="1" ht="12.75" customHeight="1" x14ac:dyDescent="0.2">
      <c r="A72" s="11" t="s">
        <v>73</v>
      </c>
      <c r="B72" s="23">
        <f>SUM(B73)</f>
        <v>112.1</v>
      </c>
      <c r="C72" s="23">
        <f t="shared" ref="C72:K72" si="14">SUM(C73)</f>
        <v>81.819999999999993</v>
      </c>
      <c r="D72" s="23">
        <f t="shared" si="14"/>
        <v>87.84</v>
      </c>
      <c r="E72" s="23">
        <f t="shared" si="14"/>
        <v>61.45</v>
      </c>
      <c r="F72" s="23">
        <f t="shared" si="14"/>
        <v>86.44</v>
      </c>
      <c r="G72" s="23">
        <f t="shared" si="14"/>
        <v>84.79</v>
      </c>
      <c r="H72" s="23">
        <f t="shared" si="14"/>
        <v>97.73</v>
      </c>
      <c r="I72" s="23">
        <f t="shared" si="14"/>
        <v>83.12</v>
      </c>
      <c r="J72" s="23">
        <f t="shared" si="14"/>
        <v>64.23</v>
      </c>
      <c r="K72" s="23">
        <f t="shared" si="14"/>
        <v>759.52</v>
      </c>
    </row>
    <row r="73" spans="1:11" ht="12.75" customHeight="1" x14ac:dyDescent="0.2">
      <c r="A73" s="9" t="s">
        <v>74</v>
      </c>
      <c r="B73" s="22">
        <v>112.1</v>
      </c>
      <c r="C73" s="22">
        <v>81.819999999999993</v>
      </c>
      <c r="D73" s="22">
        <v>87.84</v>
      </c>
      <c r="E73" s="22">
        <v>61.45</v>
      </c>
      <c r="F73" s="22">
        <v>86.44</v>
      </c>
      <c r="G73" s="22">
        <v>84.79</v>
      </c>
      <c r="H73" s="22">
        <v>97.73</v>
      </c>
      <c r="I73" s="22">
        <v>83.12</v>
      </c>
      <c r="J73" s="22">
        <v>64.23</v>
      </c>
      <c r="K73" s="22">
        <f>SUM(B73:J73)</f>
        <v>759.52</v>
      </c>
    </row>
    <row r="74" spans="1:11" ht="12.75" customHeight="1" x14ac:dyDescent="0.2">
      <c r="A74" s="11" t="s">
        <v>75</v>
      </c>
      <c r="B74" s="23">
        <f>SUM(B75)</f>
        <v>45579.15</v>
      </c>
      <c r="C74" s="23">
        <f t="shared" ref="C74:K74" si="15">SUM(C75)</f>
        <v>41798.86</v>
      </c>
      <c r="D74" s="23">
        <f t="shared" si="15"/>
        <v>45595.23</v>
      </c>
      <c r="E74" s="23">
        <f t="shared" si="15"/>
        <v>35466.18</v>
      </c>
      <c r="F74" s="23">
        <f t="shared" si="15"/>
        <v>42540.81</v>
      </c>
      <c r="G74" s="23">
        <f t="shared" si="15"/>
        <v>39207.68</v>
      </c>
      <c r="H74" s="23">
        <f t="shared" si="15"/>
        <v>39499.18</v>
      </c>
      <c r="I74" s="23">
        <f t="shared" si="15"/>
        <v>37934.019999999997</v>
      </c>
      <c r="J74" s="23">
        <f t="shared" si="15"/>
        <v>32513.34</v>
      </c>
      <c r="K74" s="23">
        <f t="shared" si="15"/>
        <v>360134.45000000007</v>
      </c>
    </row>
    <row r="75" spans="1:11" ht="12.75" customHeight="1" x14ac:dyDescent="0.2">
      <c r="A75" s="9" t="s">
        <v>76</v>
      </c>
      <c r="B75" s="22">
        <v>45579.15</v>
      </c>
      <c r="C75" s="22">
        <v>41798.86</v>
      </c>
      <c r="D75" s="22">
        <v>45595.23</v>
      </c>
      <c r="E75" s="22">
        <v>35466.18</v>
      </c>
      <c r="F75" s="22">
        <v>42540.81</v>
      </c>
      <c r="G75" s="22">
        <v>39207.68</v>
      </c>
      <c r="H75" s="22">
        <v>39499.18</v>
      </c>
      <c r="I75" s="22">
        <v>37934.019999999997</v>
      </c>
      <c r="J75" s="22">
        <v>32513.34</v>
      </c>
      <c r="K75" s="22">
        <f>SUM(B75:J75)</f>
        <v>360134.45000000007</v>
      </c>
    </row>
    <row r="76" spans="1:11" ht="12.75" customHeight="1" x14ac:dyDescent="0.2">
      <c r="A76" s="11" t="s">
        <v>77</v>
      </c>
      <c r="B76" s="23">
        <f>SUM(B77)</f>
        <v>10.52</v>
      </c>
      <c r="C76" s="23">
        <f t="shared" ref="C76:K76" si="16">SUM(C77)</f>
        <v>4.49</v>
      </c>
      <c r="D76" s="23">
        <f t="shared" si="16"/>
        <v>38.950000000000003</v>
      </c>
      <c r="E76" s="23">
        <f t="shared" si="16"/>
        <v>7.5</v>
      </c>
      <c r="F76" s="23">
        <f t="shared" si="16"/>
        <v>6.32</v>
      </c>
      <c r="G76" s="23">
        <f t="shared" si="16"/>
        <v>21.75</v>
      </c>
      <c r="H76" s="23">
        <f t="shared" si="16"/>
        <v>53.08</v>
      </c>
      <c r="I76" s="23">
        <f t="shared" si="16"/>
        <v>41.1</v>
      </c>
      <c r="J76" s="23">
        <f t="shared" si="16"/>
        <v>36.28</v>
      </c>
      <c r="K76" s="23">
        <f t="shared" si="16"/>
        <v>219.99</v>
      </c>
    </row>
    <row r="77" spans="1:11" ht="12.75" customHeight="1" x14ac:dyDescent="0.2">
      <c r="A77" s="9" t="s">
        <v>78</v>
      </c>
      <c r="B77" s="22">
        <v>10.52</v>
      </c>
      <c r="C77" s="22">
        <v>4.49</v>
      </c>
      <c r="D77" s="22">
        <v>38.950000000000003</v>
      </c>
      <c r="E77" s="22">
        <v>7.5</v>
      </c>
      <c r="F77" s="22">
        <v>6.32</v>
      </c>
      <c r="G77" s="22">
        <v>21.75</v>
      </c>
      <c r="H77" s="22">
        <v>53.08</v>
      </c>
      <c r="I77" s="22">
        <v>41.1</v>
      </c>
      <c r="J77" s="22">
        <v>36.28</v>
      </c>
      <c r="K77" s="22">
        <f>SUM(B77:J77)</f>
        <v>219.99</v>
      </c>
    </row>
    <row r="78" spans="1:11" ht="12.75" customHeight="1" x14ac:dyDescent="0.2">
      <c r="A78" s="11" t="s">
        <v>79</v>
      </c>
      <c r="B78" s="23">
        <f>SUM(B79)</f>
        <v>0</v>
      </c>
      <c r="C78" s="23">
        <f t="shared" ref="C78:K78" si="17">SUM(C79:C84)</f>
        <v>0</v>
      </c>
      <c r="D78" s="23">
        <f t="shared" si="17"/>
        <v>11.34</v>
      </c>
      <c r="E78" s="23">
        <f t="shared" si="17"/>
        <v>0</v>
      </c>
      <c r="F78" s="23">
        <f t="shared" si="17"/>
        <v>0</v>
      </c>
      <c r="G78" s="23">
        <f t="shared" si="17"/>
        <v>5.7</v>
      </c>
      <c r="H78" s="23">
        <f t="shared" si="17"/>
        <v>0</v>
      </c>
      <c r="I78" s="23">
        <f t="shared" si="17"/>
        <v>0</v>
      </c>
      <c r="J78" s="23">
        <f t="shared" si="17"/>
        <v>0</v>
      </c>
      <c r="K78" s="23">
        <f t="shared" si="17"/>
        <v>17.04</v>
      </c>
    </row>
    <row r="79" spans="1:11" ht="12.75" customHeight="1" x14ac:dyDescent="0.2">
      <c r="A79" s="5" t="s">
        <v>80</v>
      </c>
      <c r="B79" s="22">
        <v>0</v>
      </c>
      <c r="C79" s="22">
        <v>0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f t="shared" ref="K79:K84" si="18">SUM(B79:J79)</f>
        <v>0</v>
      </c>
    </row>
    <row r="80" spans="1:11" ht="12.75" customHeight="1" x14ac:dyDescent="0.2">
      <c r="A80" s="5" t="s">
        <v>81</v>
      </c>
      <c r="B80" s="22">
        <v>0</v>
      </c>
      <c r="C80" s="22">
        <v>0</v>
      </c>
      <c r="D80" s="22">
        <v>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f t="shared" si="18"/>
        <v>0</v>
      </c>
    </row>
    <row r="81" spans="1:11" ht="12.75" customHeight="1" x14ac:dyDescent="0.2">
      <c r="A81" s="5" t="s">
        <v>82</v>
      </c>
      <c r="B81" s="22">
        <v>0</v>
      </c>
      <c r="C81" s="22">
        <v>0</v>
      </c>
      <c r="D81" s="22">
        <v>0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f t="shared" si="18"/>
        <v>0</v>
      </c>
    </row>
    <row r="82" spans="1:11" ht="12.75" customHeight="1" x14ac:dyDescent="0.2">
      <c r="A82" s="5" t="s">
        <v>83</v>
      </c>
      <c r="B82" s="22">
        <v>0</v>
      </c>
      <c r="C82" s="22">
        <v>0</v>
      </c>
      <c r="D82" s="22">
        <v>0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f t="shared" si="18"/>
        <v>0</v>
      </c>
    </row>
    <row r="83" spans="1:11" ht="12.75" customHeight="1" x14ac:dyDescent="0.2">
      <c r="A83" s="5" t="s">
        <v>84</v>
      </c>
      <c r="B83" s="22">
        <v>0</v>
      </c>
      <c r="C83" s="22">
        <v>0</v>
      </c>
      <c r="D83" s="22">
        <v>11.34</v>
      </c>
      <c r="E83" s="22">
        <v>0</v>
      </c>
      <c r="F83" s="22">
        <v>0</v>
      </c>
      <c r="G83" s="22">
        <v>5.7</v>
      </c>
      <c r="H83" s="22">
        <v>0</v>
      </c>
      <c r="I83" s="22">
        <v>0</v>
      </c>
      <c r="J83" s="22">
        <v>0</v>
      </c>
      <c r="K83" s="22">
        <f t="shared" si="18"/>
        <v>17.04</v>
      </c>
    </row>
    <row r="84" spans="1:11" ht="12.75" customHeight="1" x14ac:dyDescent="0.2">
      <c r="A84" s="5" t="s">
        <v>85</v>
      </c>
      <c r="B84" s="22">
        <v>0</v>
      </c>
      <c r="C84" s="22">
        <v>0</v>
      </c>
      <c r="D84" s="22">
        <v>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f t="shared" si="18"/>
        <v>0</v>
      </c>
    </row>
    <row r="85" spans="1:11" ht="12.75" customHeight="1" x14ac:dyDescent="0.2">
      <c r="A85" s="14" t="s">
        <v>86</v>
      </c>
      <c r="B85" s="25">
        <f>SUM(B86:B87)</f>
        <v>1952.33</v>
      </c>
      <c r="C85" s="25">
        <f t="shared" ref="C85:K85" si="19">SUM(C86:C87)</f>
        <v>1943.59</v>
      </c>
      <c r="D85" s="25">
        <f t="shared" si="19"/>
        <v>2271.83</v>
      </c>
      <c r="E85" s="25">
        <f t="shared" si="19"/>
        <v>1533.71</v>
      </c>
      <c r="F85" s="25">
        <f t="shared" si="19"/>
        <v>1914.32</v>
      </c>
      <c r="G85" s="25">
        <f t="shared" si="19"/>
        <v>2004.34</v>
      </c>
      <c r="H85" s="25">
        <f t="shared" si="19"/>
        <v>1405.08</v>
      </c>
      <c r="I85" s="25">
        <f t="shared" si="19"/>
        <v>1444.21</v>
      </c>
      <c r="J85" s="25">
        <f t="shared" si="19"/>
        <v>994.21</v>
      </c>
      <c r="K85" s="25">
        <f t="shared" si="19"/>
        <v>15463.619999999999</v>
      </c>
    </row>
    <row r="86" spans="1:11" ht="12.75" customHeight="1" x14ac:dyDescent="0.2">
      <c r="A86" s="9" t="s">
        <v>87</v>
      </c>
      <c r="B86" s="22">
        <v>1952.33</v>
      </c>
      <c r="C86" s="22">
        <v>1943.59</v>
      </c>
      <c r="D86" s="26">
        <v>2271.83</v>
      </c>
      <c r="E86" s="22">
        <v>1533.71</v>
      </c>
      <c r="F86" s="26">
        <v>1914.32</v>
      </c>
      <c r="G86" s="22">
        <v>2004.34</v>
      </c>
      <c r="H86" s="22">
        <v>1405.08</v>
      </c>
      <c r="I86" s="22">
        <v>1444.21</v>
      </c>
      <c r="J86" s="22">
        <v>994.21</v>
      </c>
      <c r="K86" s="22">
        <f>SUM(B86:J86)</f>
        <v>15463.619999999999</v>
      </c>
    </row>
    <row r="87" spans="1:11" ht="12.75" customHeight="1" x14ac:dyDescent="0.2">
      <c r="A87" s="9" t="s">
        <v>88</v>
      </c>
      <c r="B87" s="22">
        <v>0</v>
      </c>
      <c r="C87" s="22">
        <v>0</v>
      </c>
      <c r="D87" s="26">
        <v>0</v>
      </c>
      <c r="E87" s="22">
        <v>0</v>
      </c>
      <c r="F87" s="26">
        <v>0</v>
      </c>
      <c r="G87" s="22">
        <v>0</v>
      </c>
      <c r="H87" s="22">
        <v>0</v>
      </c>
      <c r="I87" s="22">
        <v>0</v>
      </c>
      <c r="J87" s="22">
        <v>0</v>
      </c>
      <c r="K87" s="22">
        <f>SUM(B87:J87)</f>
        <v>0</v>
      </c>
    </row>
    <row r="88" spans="1:11" ht="12.75" customHeight="1" x14ac:dyDescent="0.2">
      <c r="A88" s="11" t="s">
        <v>89</v>
      </c>
      <c r="B88" s="25">
        <f>SUM(B89)</f>
        <v>25.79</v>
      </c>
      <c r="C88" s="25">
        <f t="shared" ref="C88:K88" si="20">SUM(C89)</f>
        <v>0</v>
      </c>
      <c r="D88" s="25">
        <f t="shared" si="20"/>
        <v>0</v>
      </c>
      <c r="E88" s="25">
        <f t="shared" si="20"/>
        <v>6.07</v>
      </c>
      <c r="F88" s="25">
        <f t="shared" si="20"/>
        <v>8.98</v>
      </c>
      <c r="G88" s="25">
        <f t="shared" si="20"/>
        <v>137.66999999999999</v>
      </c>
      <c r="H88" s="25">
        <f t="shared" si="20"/>
        <v>10.94</v>
      </c>
      <c r="I88" s="25">
        <f t="shared" si="20"/>
        <v>17.149999999999999</v>
      </c>
      <c r="J88" s="25">
        <f t="shared" si="20"/>
        <v>2.2799999999999998</v>
      </c>
      <c r="K88" s="25">
        <f t="shared" si="20"/>
        <v>208.88</v>
      </c>
    </row>
    <row r="89" spans="1:11" ht="12.75" customHeight="1" x14ac:dyDescent="0.2">
      <c r="A89" s="12" t="s">
        <v>90</v>
      </c>
      <c r="B89" s="22">
        <v>25.79</v>
      </c>
      <c r="C89" s="22">
        <v>0</v>
      </c>
      <c r="D89" s="26">
        <v>0</v>
      </c>
      <c r="E89" s="22">
        <v>6.07</v>
      </c>
      <c r="F89" s="26">
        <v>8.98</v>
      </c>
      <c r="G89" s="22">
        <v>137.66999999999999</v>
      </c>
      <c r="H89" s="22">
        <v>10.94</v>
      </c>
      <c r="I89" s="22">
        <v>17.149999999999999</v>
      </c>
      <c r="J89" s="22">
        <v>2.2799999999999998</v>
      </c>
      <c r="K89" s="22">
        <f>SUM(B89:J89)</f>
        <v>208.88</v>
      </c>
    </row>
    <row r="90" spans="1:11" x14ac:dyDescent="0.2">
      <c r="A90" s="47" t="s">
        <v>0</v>
      </c>
      <c r="B90" s="47"/>
      <c r="C90" s="47"/>
      <c r="D90" s="47"/>
      <c r="E90" s="47"/>
      <c r="F90" s="47"/>
      <c r="G90" s="47"/>
      <c r="H90" s="47"/>
      <c r="I90" s="47"/>
      <c r="J90" s="47"/>
      <c r="K90" s="47"/>
    </row>
    <row r="91" spans="1:11" x14ac:dyDescent="0.2">
      <c r="A91" s="47" t="s">
        <v>1</v>
      </c>
      <c r="B91" s="47"/>
      <c r="C91" s="47"/>
      <c r="D91" s="47"/>
      <c r="E91" s="47"/>
      <c r="F91" s="47"/>
      <c r="G91" s="47"/>
      <c r="H91" s="47"/>
      <c r="I91" s="47"/>
      <c r="J91" s="47"/>
      <c r="K91" s="47"/>
    </row>
    <row r="92" spans="1:11" x14ac:dyDescent="0.2">
      <c r="A92" s="47" t="s">
        <v>2</v>
      </c>
      <c r="B92" s="47"/>
      <c r="C92" s="47"/>
      <c r="D92" s="47"/>
      <c r="E92" s="47"/>
      <c r="F92" s="47"/>
      <c r="G92" s="47"/>
      <c r="H92" s="47"/>
      <c r="I92" s="47"/>
      <c r="J92" s="47"/>
      <c r="K92" s="47"/>
    </row>
    <row r="93" spans="1:11" x14ac:dyDescent="0.2">
      <c r="A93" s="47" t="s">
        <v>3</v>
      </c>
      <c r="B93" s="47"/>
      <c r="C93" s="47"/>
      <c r="D93" s="47"/>
      <c r="E93" s="47"/>
      <c r="F93" s="47"/>
      <c r="G93" s="47"/>
      <c r="H93" s="47"/>
      <c r="I93" s="47"/>
      <c r="J93" s="47"/>
      <c r="K93" s="47"/>
    </row>
    <row r="94" spans="1:11" x14ac:dyDescent="0.2">
      <c r="A94" s="47" t="s">
        <v>4</v>
      </c>
      <c r="B94" s="47"/>
      <c r="C94" s="47"/>
      <c r="D94" s="47"/>
      <c r="E94" s="47"/>
      <c r="F94" s="47"/>
      <c r="G94" s="47"/>
      <c r="H94" s="47"/>
      <c r="I94" s="47"/>
      <c r="J94" s="47"/>
      <c r="K94" s="47"/>
    </row>
    <row r="95" spans="1:11" x14ac:dyDescent="0.2">
      <c r="A95" s="48" t="s">
        <v>118</v>
      </c>
      <c r="B95" s="48"/>
      <c r="C95" s="48"/>
      <c r="D95" s="48"/>
      <c r="E95" s="48"/>
      <c r="F95" s="48"/>
      <c r="G95" s="48"/>
      <c r="H95" s="48"/>
      <c r="I95" s="48"/>
      <c r="J95" s="48"/>
      <c r="K95" s="48"/>
    </row>
    <row r="97" spans="1:11" x14ac:dyDescent="0.2">
      <c r="A97" s="2"/>
      <c r="B97" s="49" t="s">
        <v>116</v>
      </c>
      <c r="C97" s="50"/>
      <c r="D97" s="50"/>
      <c r="E97" s="50"/>
      <c r="F97" s="50"/>
      <c r="G97" s="50"/>
      <c r="H97" s="50"/>
      <c r="I97" s="50"/>
      <c r="J97" s="50"/>
      <c r="K97" s="51"/>
    </row>
    <row r="98" spans="1:11" ht="9" customHeight="1" x14ac:dyDescent="0.2">
      <c r="A98" s="55" t="s">
        <v>5</v>
      </c>
      <c r="B98" s="52"/>
      <c r="C98" s="53"/>
      <c r="D98" s="53"/>
      <c r="E98" s="53"/>
      <c r="F98" s="53"/>
      <c r="G98" s="53"/>
      <c r="H98" s="53"/>
      <c r="I98" s="53"/>
      <c r="J98" s="53"/>
      <c r="K98" s="54"/>
    </row>
    <row r="99" spans="1:11" ht="9" customHeight="1" x14ac:dyDescent="0.2">
      <c r="A99" s="55"/>
      <c r="B99" s="44" t="s">
        <v>6</v>
      </c>
      <c r="C99" s="44" t="s">
        <v>7</v>
      </c>
      <c r="D99" s="44" t="s">
        <v>8</v>
      </c>
      <c r="E99" s="44" t="s">
        <v>9</v>
      </c>
      <c r="F99" s="44" t="s">
        <v>10</v>
      </c>
      <c r="G99" s="44" t="s">
        <v>11</v>
      </c>
      <c r="H99" s="44" t="s">
        <v>12</v>
      </c>
      <c r="I99" s="44" t="s">
        <v>13</v>
      </c>
      <c r="J99" s="44" t="s">
        <v>14</v>
      </c>
      <c r="K99" s="56" t="s">
        <v>15</v>
      </c>
    </row>
    <row r="100" spans="1:11" ht="12" customHeight="1" x14ac:dyDescent="0.2">
      <c r="A100" s="3"/>
      <c r="B100" s="46"/>
      <c r="C100" s="45"/>
      <c r="D100" s="46"/>
      <c r="E100" s="45"/>
      <c r="F100" s="46"/>
      <c r="G100" s="45"/>
      <c r="H100" s="46"/>
      <c r="I100" s="45"/>
      <c r="J100" s="46"/>
      <c r="K100" s="57"/>
    </row>
    <row r="101" spans="1:11" ht="12.75" customHeight="1" x14ac:dyDescent="0.2">
      <c r="A101" s="4" t="s">
        <v>91</v>
      </c>
      <c r="B101" s="30">
        <f>SUM(B102+B105+B106+B111)</f>
        <v>53.03</v>
      </c>
      <c r="C101" s="30">
        <f>SUM(C102+C105+C106+C111)</f>
        <v>7.01</v>
      </c>
      <c r="D101" s="30">
        <f>SUM(D102+D105+D106+D111)</f>
        <v>4.5199999999999996</v>
      </c>
      <c r="E101" s="30">
        <f>SUM(E102+E105+E106+E111)</f>
        <v>16.170000000000002</v>
      </c>
      <c r="F101" s="30">
        <f>SUM(F102+F105+F106+F111)</f>
        <v>46.12</v>
      </c>
      <c r="G101" s="30">
        <f t="shared" ref="G101:J101" si="21">SUM(G102+G105+G106+G111)</f>
        <v>36.940000000000005</v>
      </c>
      <c r="H101" s="30">
        <f t="shared" si="21"/>
        <v>14.33</v>
      </c>
      <c r="I101" s="30">
        <f t="shared" si="21"/>
        <v>53.47</v>
      </c>
      <c r="J101" s="30">
        <f t="shared" si="21"/>
        <v>14.879999999999999</v>
      </c>
      <c r="K101" s="30">
        <f>SUM(K102+K105+K106+K111)</f>
        <v>246.47</v>
      </c>
    </row>
    <row r="102" spans="1:11" ht="12.75" customHeight="1" x14ac:dyDescent="0.2">
      <c r="A102" s="9" t="s">
        <v>92</v>
      </c>
      <c r="B102" s="25">
        <f>SUM(B103:B104)</f>
        <v>22.23</v>
      </c>
      <c r="C102" s="25">
        <f>SUM(C103:C104)</f>
        <v>0.5</v>
      </c>
      <c r="D102" s="25">
        <f>SUM(D103:D104)</f>
        <v>0</v>
      </c>
      <c r="E102" s="25">
        <f>SUM(E103:E104)</f>
        <v>0.5</v>
      </c>
      <c r="F102" s="25">
        <f>SUM(F103:F104)</f>
        <v>0</v>
      </c>
      <c r="G102" s="25">
        <f t="shared" ref="G102:J102" si="22">SUM(G103:G104)</f>
        <v>32.730000000000004</v>
      </c>
      <c r="H102" s="25">
        <f t="shared" si="22"/>
        <v>0</v>
      </c>
      <c r="I102" s="25">
        <f t="shared" si="22"/>
        <v>15.77</v>
      </c>
      <c r="J102" s="25">
        <f t="shared" si="22"/>
        <v>12.51</v>
      </c>
      <c r="K102" s="25">
        <f>SUM(K103:K104)</f>
        <v>84.24</v>
      </c>
    </row>
    <row r="103" spans="1:11" ht="12.75" customHeight="1" x14ac:dyDescent="0.2">
      <c r="A103" s="5" t="s">
        <v>93</v>
      </c>
      <c r="B103" s="22">
        <v>22.23</v>
      </c>
      <c r="C103" s="22">
        <v>0</v>
      </c>
      <c r="D103" s="26">
        <v>0</v>
      </c>
      <c r="E103" s="22">
        <v>0</v>
      </c>
      <c r="F103" s="26">
        <v>0</v>
      </c>
      <c r="G103" s="22">
        <v>14.55</v>
      </c>
      <c r="H103" s="22">
        <v>0</v>
      </c>
      <c r="I103" s="22">
        <v>14.37</v>
      </c>
      <c r="J103" s="22">
        <v>12.51</v>
      </c>
      <c r="K103" s="22">
        <f>SUM(B103:J103)</f>
        <v>63.66</v>
      </c>
    </row>
    <row r="104" spans="1:11" ht="12.75" customHeight="1" x14ac:dyDescent="0.2">
      <c r="A104" s="5" t="s">
        <v>94</v>
      </c>
      <c r="B104" s="22">
        <v>0</v>
      </c>
      <c r="C104" s="22">
        <v>0.5</v>
      </c>
      <c r="D104" s="26">
        <v>0</v>
      </c>
      <c r="E104" s="22">
        <v>0.5</v>
      </c>
      <c r="F104" s="26">
        <v>0</v>
      </c>
      <c r="G104" s="22">
        <v>18.18</v>
      </c>
      <c r="H104" s="22">
        <v>0</v>
      </c>
      <c r="I104" s="22">
        <v>1.4</v>
      </c>
      <c r="J104" s="22">
        <v>0</v>
      </c>
      <c r="K104" s="22">
        <f>SUM(B104:J104)</f>
        <v>20.58</v>
      </c>
    </row>
    <row r="105" spans="1:11" ht="12.75" customHeight="1" x14ac:dyDescent="0.2">
      <c r="A105" s="9" t="s">
        <v>95</v>
      </c>
      <c r="B105" s="22">
        <v>0</v>
      </c>
      <c r="C105" s="22">
        <v>0</v>
      </c>
      <c r="D105" s="26">
        <v>0</v>
      </c>
      <c r="E105" s="22">
        <v>0</v>
      </c>
      <c r="F105" s="26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f>SUM(B105:J105)</f>
        <v>0</v>
      </c>
    </row>
    <row r="106" spans="1:11" ht="12.75" customHeight="1" x14ac:dyDescent="0.2">
      <c r="A106" s="16" t="s">
        <v>96</v>
      </c>
      <c r="B106" s="25">
        <f t="shared" ref="B106:K106" si="23">SUM(B107+B110)</f>
        <v>29.8</v>
      </c>
      <c r="C106" s="25">
        <f t="shared" si="23"/>
        <v>6.51</v>
      </c>
      <c r="D106" s="25">
        <f t="shared" si="23"/>
        <v>4.5199999999999996</v>
      </c>
      <c r="E106" s="25">
        <f t="shared" si="23"/>
        <v>13.5</v>
      </c>
      <c r="F106" s="25">
        <f t="shared" si="23"/>
        <v>36.72</v>
      </c>
      <c r="G106" s="25">
        <f t="shared" si="23"/>
        <v>2.71</v>
      </c>
      <c r="H106" s="25">
        <f t="shared" si="23"/>
        <v>14.33</v>
      </c>
      <c r="I106" s="25">
        <f t="shared" si="23"/>
        <v>36.4</v>
      </c>
      <c r="J106" s="25">
        <f t="shared" si="23"/>
        <v>1.71</v>
      </c>
      <c r="K106" s="25">
        <f t="shared" si="23"/>
        <v>146.19999999999999</v>
      </c>
    </row>
    <row r="107" spans="1:11" ht="12.75" customHeight="1" x14ac:dyDescent="0.2">
      <c r="A107" s="16" t="s">
        <v>97</v>
      </c>
      <c r="B107" s="26">
        <f t="shared" ref="B107:K107" si="24">SUM(B108:B109)</f>
        <v>29.8</v>
      </c>
      <c r="C107" s="26">
        <f t="shared" si="24"/>
        <v>6.51</v>
      </c>
      <c r="D107" s="26">
        <f t="shared" si="24"/>
        <v>4.5199999999999996</v>
      </c>
      <c r="E107" s="26">
        <f t="shared" si="24"/>
        <v>13.5</v>
      </c>
      <c r="F107" s="26">
        <f t="shared" si="24"/>
        <v>36.72</v>
      </c>
      <c r="G107" s="26">
        <f t="shared" si="24"/>
        <v>2.71</v>
      </c>
      <c r="H107" s="26">
        <f t="shared" si="24"/>
        <v>14.33</v>
      </c>
      <c r="I107" s="26">
        <f t="shared" si="24"/>
        <v>36.4</v>
      </c>
      <c r="J107" s="26">
        <f t="shared" si="24"/>
        <v>1.71</v>
      </c>
      <c r="K107" s="26">
        <f t="shared" si="24"/>
        <v>146.19999999999999</v>
      </c>
    </row>
    <row r="108" spans="1:11" ht="12.75" customHeight="1" x14ac:dyDescent="0.2">
      <c r="A108" s="16" t="s">
        <v>98</v>
      </c>
      <c r="B108" s="22">
        <v>0</v>
      </c>
      <c r="C108" s="22">
        <v>0</v>
      </c>
      <c r="D108" s="27">
        <v>0</v>
      </c>
      <c r="E108" s="22">
        <v>0</v>
      </c>
      <c r="F108" s="27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f>SUM(B108:J108)</f>
        <v>0</v>
      </c>
    </row>
    <row r="109" spans="1:11" ht="12.75" customHeight="1" x14ac:dyDescent="0.2">
      <c r="A109" s="16" t="s">
        <v>99</v>
      </c>
      <c r="B109" s="22">
        <v>29.8</v>
      </c>
      <c r="C109" s="22">
        <v>6.51</v>
      </c>
      <c r="D109" s="27">
        <v>4.5199999999999996</v>
      </c>
      <c r="E109" s="22">
        <v>13.5</v>
      </c>
      <c r="F109" s="27">
        <v>36.72</v>
      </c>
      <c r="G109" s="22">
        <v>2.71</v>
      </c>
      <c r="H109" s="22">
        <v>14.33</v>
      </c>
      <c r="I109" s="22">
        <v>36.4</v>
      </c>
      <c r="J109" s="22">
        <v>1.71</v>
      </c>
      <c r="K109" s="22">
        <f>SUM(B109:J109)</f>
        <v>146.19999999999999</v>
      </c>
    </row>
    <row r="110" spans="1:11" ht="12.75" customHeight="1" x14ac:dyDescent="0.2">
      <c r="A110" s="16" t="s">
        <v>100</v>
      </c>
      <c r="B110" s="22">
        <v>0</v>
      </c>
      <c r="C110" s="22">
        <v>0</v>
      </c>
      <c r="D110" s="26">
        <v>0</v>
      </c>
      <c r="E110" s="22">
        <v>0</v>
      </c>
      <c r="F110" s="26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f>SUM(B110:J110)</f>
        <v>0</v>
      </c>
    </row>
    <row r="111" spans="1:11" ht="12.75" customHeight="1" x14ac:dyDescent="0.2">
      <c r="A111" s="16" t="s">
        <v>101</v>
      </c>
      <c r="B111" s="22">
        <v>1</v>
      </c>
      <c r="C111" s="28">
        <v>0</v>
      </c>
      <c r="D111" s="27">
        <v>0</v>
      </c>
      <c r="E111" s="22">
        <v>2.17</v>
      </c>
      <c r="F111" s="27">
        <v>9.4</v>
      </c>
      <c r="G111" s="22">
        <v>1.5</v>
      </c>
      <c r="H111" s="22">
        <v>0</v>
      </c>
      <c r="I111" s="22">
        <v>1.3</v>
      </c>
      <c r="J111" s="22">
        <v>0.66</v>
      </c>
      <c r="K111" s="22">
        <f>SUM(B111:J111)</f>
        <v>16.03</v>
      </c>
    </row>
    <row r="112" spans="1:11" ht="3.75" customHeight="1" x14ac:dyDescent="0.2">
      <c r="A112" s="3"/>
      <c r="B112" s="36"/>
      <c r="C112" s="36"/>
      <c r="D112" s="36"/>
      <c r="E112" s="29"/>
      <c r="F112" s="29"/>
      <c r="G112" s="36"/>
      <c r="H112" s="29"/>
      <c r="I112" s="29"/>
      <c r="J112" s="29"/>
      <c r="K112" s="36"/>
    </row>
    <row r="113" spans="1:11" x14ac:dyDescent="0.2">
      <c r="A113" s="4" t="s">
        <v>102</v>
      </c>
      <c r="B113" s="30">
        <f>SUM(B114+B115+B119+B124+B126)</f>
        <v>15.79</v>
      </c>
      <c r="C113" s="30">
        <f t="shared" ref="C113:K113" si="25">SUM(C114+C115+C119+C124+C126)</f>
        <v>6.58</v>
      </c>
      <c r="D113" s="30">
        <f t="shared" si="25"/>
        <v>39.86</v>
      </c>
      <c r="E113" s="30">
        <f t="shared" si="25"/>
        <v>35.880000000000003</v>
      </c>
      <c r="F113" s="30">
        <f t="shared" si="25"/>
        <v>100.97</v>
      </c>
      <c r="G113" s="30">
        <f t="shared" si="25"/>
        <v>21.42</v>
      </c>
      <c r="H113" s="30">
        <f t="shared" si="25"/>
        <v>7.05</v>
      </c>
      <c r="I113" s="30">
        <f t="shared" si="25"/>
        <v>31.79</v>
      </c>
      <c r="J113" s="30">
        <f t="shared" si="25"/>
        <v>10.79</v>
      </c>
      <c r="K113" s="30">
        <f t="shared" si="25"/>
        <v>270.13</v>
      </c>
    </row>
    <row r="114" spans="1:11" x14ac:dyDescent="0.2">
      <c r="A114" s="5" t="s">
        <v>103</v>
      </c>
      <c r="B114" s="22">
        <v>0</v>
      </c>
      <c r="C114" s="22">
        <v>0</v>
      </c>
      <c r="D114" s="26">
        <v>11.44</v>
      </c>
      <c r="E114" s="22">
        <v>0</v>
      </c>
      <c r="F114" s="26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f>SUM(B114:J114)</f>
        <v>11.44</v>
      </c>
    </row>
    <row r="115" spans="1:11" x14ac:dyDescent="0.2">
      <c r="A115" s="5" t="s">
        <v>104</v>
      </c>
      <c r="B115" s="25">
        <f>SUM(B116:B118)</f>
        <v>8.69</v>
      </c>
      <c r="C115" s="25">
        <f t="shared" ref="C115:K115" si="26">SUM(C116:C118)</f>
        <v>3.48</v>
      </c>
      <c r="D115" s="25">
        <f t="shared" si="26"/>
        <v>19.170000000000002</v>
      </c>
      <c r="E115" s="25">
        <f t="shared" si="26"/>
        <v>33.78</v>
      </c>
      <c r="F115" s="25">
        <f t="shared" si="26"/>
        <v>91.07</v>
      </c>
      <c r="G115" s="25">
        <f t="shared" si="26"/>
        <v>17.82</v>
      </c>
      <c r="H115" s="25">
        <f t="shared" si="26"/>
        <v>1.55</v>
      </c>
      <c r="I115" s="25">
        <f t="shared" si="26"/>
        <v>22.69</v>
      </c>
      <c r="J115" s="25">
        <f t="shared" si="26"/>
        <v>0</v>
      </c>
      <c r="K115" s="25">
        <f t="shared" si="26"/>
        <v>198.25</v>
      </c>
    </row>
    <row r="116" spans="1:11" x14ac:dyDescent="0.2">
      <c r="A116" s="5" t="s">
        <v>105</v>
      </c>
      <c r="B116" s="22">
        <v>8.69</v>
      </c>
      <c r="C116" s="22">
        <v>0</v>
      </c>
      <c r="D116" s="26">
        <v>19.170000000000002</v>
      </c>
      <c r="E116" s="22">
        <v>0</v>
      </c>
      <c r="F116" s="26">
        <v>77.53</v>
      </c>
      <c r="G116" s="22">
        <v>0</v>
      </c>
      <c r="H116" s="22">
        <v>0</v>
      </c>
      <c r="I116" s="22">
        <v>17.850000000000001</v>
      </c>
      <c r="J116" s="22">
        <v>0</v>
      </c>
      <c r="K116" s="22">
        <f>SUM(B116:J116)</f>
        <v>123.24000000000001</v>
      </c>
    </row>
    <row r="117" spans="1:11" x14ac:dyDescent="0.2">
      <c r="A117" s="5" t="s">
        <v>106</v>
      </c>
      <c r="B117" s="22">
        <v>0</v>
      </c>
      <c r="C117" s="22">
        <v>3.48</v>
      </c>
      <c r="D117" s="26">
        <v>0</v>
      </c>
      <c r="E117" s="22">
        <v>33.78</v>
      </c>
      <c r="F117" s="26">
        <v>4</v>
      </c>
      <c r="G117" s="22">
        <v>17.82</v>
      </c>
      <c r="H117" s="26">
        <v>1.55</v>
      </c>
      <c r="I117" s="26">
        <v>4.84</v>
      </c>
      <c r="J117" s="26">
        <v>0</v>
      </c>
      <c r="K117" s="22">
        <f>SUM(B117:J117)</f>
        <v>65.47</v>
      </c>
    </row>
    <row r="118" spans="1:11" x14ac:dyDescent="0.2">
      <c r="A118" s="5" t="s">
        <v>107</v>
      </c>
      <c r="B118" s="22">
        <v>0</v>
      </c>
      <c r="C118" s="22">
        <v>0</v>
      </c>
      <c r="D118" s="26">
        <v>0</v>
      </c>
      <c r="E118" s="22">
        <v>0</v>
      </c>
      <c r="F118" s="26">
        <v>9.5399999999999991</v>
      </c>
      <c r="G118" s="22">
        <v>0</v>
      </c>
      <c r="H118" s="26">
        <v>0</v>
      </c>
      <c r="I118" s="26">
        <v>0</v>
      </c>
      <c r="J118" s="26">
        <v>0</v>
      </c>
      <c r="K118" s="22">
        <f>SUM(B118:J118)</f>
        <v>9.5399999999999991</v>
      </c>
    </row>
    <row r="119" spans="1:11" x14ac:dyDescent="0.2">
      <c r="A119" s="16" t="s">
        <v>96</v>
      </c>
      <c r="B119" s="25">
        <f t="shared" ref="B119:K119" si="27">SUM(B120+B123)</f>
        <v>7.1</v>
      </c>
      <c r="C119" s="25">
        <f t="shared" si="27"/>
        <v>3.1</v>
      </c>
      <c r="D119" s="25">
        <f t="shared" si="27"/>
        <v>9.25</v>
      </c>
      <c r="E119" s="25">
        <f t="shared" si="27"/>
        <v>2.1</v>
      </c>
      <c r="F119" s="25">
        <f t="shared" si="27"/>
        <v>9.9</v>
      </c>
      <c r="G119" s="25">
        <f t="shared" si="27"/>
        <v>3.6</v>
      </c>
      <c r="H119" s="25">
        <f t="shared" si="27"/>
        <v>5.5</v>
      </c>
      <c r="I119" s="25">
        <f t="shared" si="27"/>
        <v>9.1</v>
      </c>
      <c r="J119" s="25">
        <f t="shared" si="27"/>
        <v>10.79</v>
      </c>
      <c r="K119" s="25">
        <f t="shared" si="27"/>
        <v>60.440000000000005</v>
      </c>
    </row>
    <row r="120" spans="1:11" x14ac:dyDescent="0.2">
      <c r="A120" s="16" t="s">
        <v>108</v>
      </c>
      <c r="B120" s="26">
        <f t="shared" ref="B120:G120" si="28">SUM(B121:B122)</f>
        <v>7.1</v>
      </c>
      <c r="C120" s="26">
        <f t="shared" si="28"/>
        <v>3.1</v>
      </c>
      <c r="D120" s="26">
        <f t="shared" si="28"/>
        <v>9.25</v>
      </c>
      <c r="E120" s="26">
        <f t="shared" si="28"/>
        <v>2.1</v>
      </c>
      <c r="F120" s="26">
        <f t="shared" si="28"/>
        <v>9.9</v>
      </c>
      <c r="G120" s="26">
        <f t="shared" si="28"/>
        <v>3.6</v>
      </c>
      <c r="H120" s="26">
        <f t="shared" ref="H120:K120" si="29">SUM(H121:H122)</f>
        <v>5.5</v>
      </c>
      <c r="I120" s="26">
        <f t="shared" si="29"/>
        <v>9.1</v>
      </c>
      <c r="J120" s="26">
        <f t="shared" si="29"/>
        <v>10.79</v>
      </c>
      <c r="K120" s="26">
        <f t="shared" si="29"/>
        <v>60.440000000000005</v>
      </c>
    </row>
    <row r="121" spans="1:11" x14ac:dyDescent="0.2">
      <c r="A121" s="16" t="s">
        <v>98</v>
      </c>
      <c r="B121" s="22">
        <v>0</v>
      </c>
      <c r="C121" s="22">
        <v>0</v>
      </c>
      <c r="D121" s="26">
        <v>0</v>
      </c>
      <c r="E121" s="22">
        <v>0</v>
      </c>
      <c r="F121" s="26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f>SUM(B121:J121)</f>
        <v>0</v>
      </c>
    </row>
    <row r="122" spans="1:11" x14ac:dyDescent="0.2">
      <c r="A122" s="16" t="s">
        <v>99</v>
      </c>
      <c r="B122" s="22">
        <v>7.1</v>
      </c>
      <c r="C122" s="22">
        <v>3.1</v>
      </c>
      <c r="D122" s="26">
        <v>9.25</v>
      </c>
      <c r="E122" s="22">
        <v>2.1</v>
      </c>
      <c r="F122" s="26">
        <v>9.9</v>
      </c>
      <c r="G122" s="22">
        <v>3.6</v>
      </c>
      <c r="H122" s="22">
        <v>5.5</v>
      </c>
      <c r="I122" s="22">
        <v>9.1</v>
      </c>
      <c r="J122" s="22">
        <v>10.79</v>
      </c>
      <c r="K122" s="22">
        <f>SUM(B122:J122)</f>
        <v>60.440000000000005</v>
      </c>
    </row>
    <row r="123" spans="1:11" x14ac:dyDescent="0.2">
      <c r="A123" s="16" t="s">
        <v>109</v>
      </c>
      <c r="B123" s="22">
        <v>0</v>
      </c>
      <c r="C123" s="22">
        <v>0</v>
      </c>
      <c r="D123" s="26">
        <v>0</v>
      </c>
      <c r="E123" s="22">
        <v>0</v>
      </c>
      <c r="F123" s="26">
        <v>0</v>
      </c>
      <c r="G123" s="26">
        <v>0</v>
      </c>
      <c r="H123" s="22">
        <v>0</v>
      </c>
      <c r="I123" s="22">
        <v>0</v>
      </c>
      <c r="J123" s="22">
        <v>0</v>
      </c>
      <c r="K123" s="22">
        <f>SUM(B123:J123)</f>
        <v>0</v>
      </c>
    </row>
    <row r="124" spans="1:11" x14ac:dyDescent="0.2">
      <c r="A124" s="16" t="s">
        <v>110</v>
      </c>
      <c r="B124" s="22">
        <v>0</v>
      </c>
      <c r="C124" s="22">
        <v>0</v>
      </c>
      <c r="D124" s="26">
        <v>0</v>
      </c>
      <c r="E124" s="22">
        <v>0</v>
      </c>
      <c r="F124" s="26">
        <v>0</v>
      </c>
      <c r="G124" s="26">
        <v>0</v>
      </c>
      <c r="H124" s="22">
        <v>0</v>
      </c>
      <c r="I124" s="22">
        <v>0</v>
      </c>
      <c r="J124" s="22">
        <v>0</v>
      </c>
      <c r="K124" s="22">
        <f>SUM(B124:J124)</f>
        <v>0</v>
      </c>
    </row>
    <row r="125" spans="1:11" ht="3.75" customHeight="1" x14ac:dyDescent="0.2">
      <c r="A125" s="16"/>
      <c r="B125" s="26"/>
      <c r="C125" s="26"/>
      <c r="D125" s="26"/>
      <c r="E125" s="26"/>
      <c r="F125" s="26"/>
      <c r="G125" s="26"/>
      <c r="H125" s="26"/>
      <c r="I125" s="26"/>
      <c r="J125" s="26"/>
      <c r="K125" s="22"/>
    </row>
    <row r="126" spans="1:11" x14ac:dyDescent="0.2">
      <c r="A126" s="7" t="s">
        <v>111</v>
      </c>
      <c r="B126" s="25">
        <f>SUM(B127:B130)</f>
        <v>0</v>
      </c>
      <c r="C126" s="25">
        <f>SUM(C127:C130)</f>
        <v>0</v>
      </c>
      <c r="D126" s="25">
        <f>SUM(D127:D130)</f>
        <v>0</v>
      </c>
      <c r="E126" s="25">
        <f>SUM(E127:E130)</f>
        <v>0</v>
      </c>
      <c r="F126" s="25">
        <f>SUM(F127:F130)</f>
        <v>0</v>
      </c>
      <c r="G126" s="25">
        <f t="shared" ref="G126:J126" si="30">SUM(G127:G130)</f>
        <v>0</v>
      </c>
      <c r="H126" s="25">
        <f t="shared" si="30"/>
        <v>0</v>
      </c>
      <c r="I126" s="25">
        <f t="shared" si="30"/>
        <v>0</v>
      </c>
      <c r="J126" s="25">
        <f t="shared" si="30"/>
        <v>0</v>
      </c>
      <c r="K126" s="25">
        <f>SUM(K127:K130)</f>
        <v>0</v>
      </c>
    </row>
    <row r="127" spans="1:11" x14ac:dyDescent="0.2">
      <c r="A127" s="17" t="s">
        <v>112</v>
      </c>
      <c r="B127" s="22">
        <v>0</v>
      </c>
      <c r="C127" s="22">
        <v>0</v>
      </c>
      <c r="D127" s="26">
        <v>0</v>
      </c>
      <c r="E127" s="26">
        <v>0</v>
      </c>
      <c r="F127" s="26">
        <v>0</v>
      </c>
      <c r="G127" s="26">
        <v>0</v>
      </c>
      <c r="H127" s="26">
        <v>0</v>
      </c>
      <c r="I127" s="26">
        <v>0</v>
      </c>
      <c r="J127" s="26">
        <v>0</v>
      </c>
      <c r="K127" s="22">
        <f>SUM(B127:J127)</f>
        <v>0</v>
      </c>
    </row>
    <row r="128" spans="1:11" x14ac:dyDescent="0.2">
      <c r="A128" s="17" t="s">
        <v>113</v>
      </c>
      <c r="B128" s="22">
        <v>0</v>
      </c>
      <c r="C128" s="22">
        <v>0</v>
      </c>
      <c r="D128" s="26">
        <v>0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f>SUM(B128:J128)</f>
        <v>0</v>
      </c>
    </row>
    <row r="129" spans="1:11" x14ac:dyDescent="0.2">
      <c r="A129" s="17" t="s">
        <v>114</v>
      </c>
      <c r="B129" s="22">
        <v>0</v>
      </c>
      <c r="C129" s="22">
        <v>0</v>
      </c>
      <c r="D129" s="26">
        <v>0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f>SUM(B129:J129)</f>
        <v>0</v>
      </c>
    </row>
    <row r="130" spans="1:11" ht="13.5" thickBot="1" x14ac:dyDescent="0.25">
      <c r="A130" s="31" t="s">
        <v>115</v>
      </c>
      <c r="B130" s="22">
        <v>0</v>
      </c>
      <c r="C130" s="32">
        <v>0</v>
      </c>
      <c r="D130" s="33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0</v>
      </c>
      <c r="J130" s="32">
        <v>0</v>
      </c>
      <c r="K130" s="32">
        <f>SUM(B130:J130)</f>
        <v>0</v>
      </c>
    </row>
    <row r="131" spans="1:11" x14ac:dyDescent="0.2">
      <c r="A131" s="34" t="s">
        <v>15</v>
      </c>
      <c r="B131" s="35">
        <f t="shared" ref="B131:K131" si="31">SUM(B12+B16+B101+B113)</f>
        <v>104724.62999999999</v>
      </c>
      <c r="C131" s="35">
        <f t="shared" si="31"/>
        <v>96885.790000000008</v>
      </c>
      <c r="D131" s="35">
        <f t="shared" si="31"/>
        <v>100553.26</v>
      </c>
      <c r="E131" s="40">
        <f t="shared" si="31"/>
        <v>79341.240000000005</v>
      </c>
      <c r="F131" s="40">
        <f t="shared" si="31"/>
        <v>96500.329999999987</v>
      </c>
      <c r="G131" s="40">
        <f t="shared" si="31"/>
        <v>90503.209999999977</v>
      </c>
      <c r="H131" s="40">
        <f t="shared" si="31"/>
        <v>89724.450000000026</v>
      </c>
      <c r="I131" s="40">
        <f t="shared" si="31"/>
        <v>89543.373000000007</v>
      </c>
      <c r="J131" s="40">
        <f t="shared" si="31"/>
        <v>71285.557000000015</v>
      </c>
      <c r="K131" s="40">
        <f t="shared" si="31"/>
        <v>819061.84000000008</v>
      </c>
    </row>
    <row r="132" spans="1:11" x14ac:dyDescent="0.2">
      <c r="A132" s="18"/>
      <c r="B132" s="1"/>
      <c r="K132" s="19"/>
    </row>
    <row r="133" spans="1:11" ht="30" customHeight="1" x14ac:dyDescent="0.2">
      <c r="A133" s="43" t="s">
        <v>117</v>
      </c>
      <c r="B133" s="43"/>
      <c r="C133" s="43"/>
      <c r="D133" s="43"/>
      <c r="E133" s="43"/>
      <c r="F133" s="43"/>
      <c r="G133" s="43"/>
      <c r="H133" s="43"/>
      <c r="I133" s="43"/>
      <c r="J133" s="43"/>
      <c r="K133" s="43"/>
    </row>
    <row r="134" spans="1:11" x14ac:dyDescent="0.2">
      <c r="B134" s="1"/>
    </row>
    <row r="135" spans="1:11" ht="14.25" x14ac:dyDescent="0.2">
      <c r="B135" s="1"/>
      <c r="E135" s="19"/>
      <c r="K135" s="42"/>
    </row>
    <row r="136" spans="1:11" x14ac:dyDescent="0.2">
      <c r="A136" s="20" t="s">
        <v>119</v>
      </c>
      <c r="F136" s="19"/>
    </row>
    <row r="137" spans="1:11" x14ac:dyDescent="0.2">
      <c r="A137" s="20" t="s">
        <v>120</v>
      </c>
      <c r="K137" s="19"/>
    </row>
  </sheetData>
  <mergeCells count="37">
    <mergeCell ref="A6:K6"/>
    <mergeCell ref="A1:K1"/>
    <mergeCell ref="A2:K2"/>
    <mergeCell ref="A3:K3"/>
    <mergeCell ref="A4:K4"/>
    <mergeCell ref="A5:K5"/>
    <mergeCell ref="J10:J11"/>
    <mergeCell ref="K10:K11"/>
    <mergeCell ref="A90:K90"/>
    <mergeCell ref="B8:K9"/>
    <mergeCell ref="A9:A10"/>
    <mergeCell ref="B10:B11"/>
    <mergeCell ref="C10:C11"/>
    <mergeCell ref="D10:D11"/>
    <mergeCell ref="E10:E11"/>
    <mergeCell ref="F10:F11"/>
    <mergeCell ref="G10:G11"/>
    <mergeCell ref="H10:H11"/>
    <mergeCell ref="I10:I11"/>
    <mergeCell ref="B97:K98"/>
    <mergeCell ref="A98:A99"/>
    <mergeCell ref="B99:B100"/>
    <mergeCell ref="C99:C100"/>
    <mergeCell ref="D99:D100"/>
    <mergeCell ref="K99:K100"/>
    <mergeCell ref="A91:K91"/>
    <mergeCell ref="A92:K92"/>
    <mergeCell ref="A93:K93"/>
    <mergeCell ref="A94:K94"/>
    <mergeCell ref="A95:K95"/>
    <mergeCell ref="A133:K133"/>
    <mergeCell ref="E99:E100"/>
    <mergeCell ref="F99:F100"/>
    <mergeCell ref="G99:G100"/>
    <mergeCell ref="H99:H100"/>
    <mergeCell ref="I99:I100"/>
    <mergeCell ref="J99:J100"/>
  </mergeCells>
  <printOptions horizontalCentered="1"/>
  <pageMargins left="0" right="0" top="0.19685039370078741" bottom="0" header="0" footer="0"/>
  <pageSetup scale="54" fitToHeight="2" orientation="landscape" horizontalDpi="300" verticalDpi="300" r:id="rId1"/>
  <headerFooter alignWithMargins="0">
    <oddHeader>&amp;R
&amp;"Tahoma,Regular"Hoja  &amp;P  de 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REC mp</vt:lpstr>
      <vt:lpstr>'REC mp'!Área_de_impresión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Leticia Nuñez Mendoza</dc:creator>
  <cp:lastModifiedBy>Samantha Espinosa Ortega</cp:lastModifiedBy>
  <cp:lastPrinted>2017-10-24T17:55:05Z</cp:lastPrinted>
  <dcterms:created xsi:type="dcterms:W3CDTF">2017-10-19T18:04:27Z</dcterms:created>
  <dcterms:modified xsi:type="dcterms:W3CDTF">2017-11-03T21:27:03Z</dcterms:modified>
</cp:coreProperties>
</file>