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70" windowWidth="24915" windowHeight="11955"/>
  </bookViews>
  <sheets>
    <sheet name="REC mp" sheetId="10" r:id="rId1"/>
  </sheets>
  <definedNames>
    <definedName name="_xlnm.Print_Area" localSheetId="0">'REC mp'!$A$1:$N$137</definedName>
  </definedNames>
  <calcPr calcId="145621"/>
</workbook>
</file>

<file path=xl/calcChain.xml><?xml version="1.0" encoding="utf-8"?>
<calcChain xmlns="http://schemas.openxmlformats.org/spreadsheetml/2006/main">
  <c r="N130" i="10" l="1"/>
  <c r="N129" i="10"/>
  <c r="N128" i="10"/>
  <c r="N127" i="10"/>
  <c r="M126" i="10"/>
  <c r="L126" i="10"/>
  <c r="K126" i="10"/>
  <c r="J126" i="10"/>
  <c r="I126" i="10"/>
  <c r="H126" i="10"/>
  <c r="G126" i="10"/>
  <c r="F126" i="10"/>
  <c r="E126" i="10"/>
  <c r="D126" i="10"/>
  <c r="C126" i="10"/>
  <c r="B126" i="10"/>
  <c r="N124" i="10"/>
  <c r="N123" i="10"/>
  <c r="N122" i="10"/>
  <c r="N121" i="10"/>
  <c r="N120" i="10" s="1"/>
  <c r="N119" i="10" s="1"/>
  <c r="M120" i="10"/>
  <c r="L120" i="10"/>
  <c r="L119" i="10" s="1"/>
  <c r="L113" i="10" s="1"/>
  <c r="K120" i="10"/>
  <c r="J120" i="10"/>
  <c r="J119" i="10" s="1"/>
  <c r="I120" i="10"/>
  <c r="I119" i="10" s="1"/>
  <c r="H120" i="10"/>
  <c r="H119" i="10" s="1"/>
  <c r="H113" i="10" s="1"/>
  <c r="G120" i="10"/>
  <c r="F120" i="10"/>
  <c r="F119" i="10" s="1"/>
  <c r="E120" i="10"/>
  <c r="D120" i="10"/>
  <c r="D119" i="10" s="1"/>
  <c r="C120" i="10"/>
  <c r="B120" i="10"/>
  <c r="B119" i="10" s="1"/>
  <c r="M119" i="10"/>
  <c r="K119" i="10"/>
  <c r="K113" i="10" s="1"/>
  <c r="G119" i="10"/>
  <c r="E119" i="10"/>
  <c r="C119" i="10"/>
  <c r="C113" i="10" s="1"/>
  <c r="N118" i="10"/>
  <c r="N117" i="10"/>
  <c r="N116" i="10"/>
  <c r="N115" i="10" s="1"/>
  <c r="M115" i="10"/>
  <c r="M113" i="10" s="1"/>
  <c r="L115" i="10"/>
  <c r="K115" i="10"/>
  <c r="J115" i="10"/>
  <c r="I115" i="10"/>
  <c r="I113" i="10" s="1"/>
  <c r="H115" i="10"/>
  <c r="G115" i="10"/>
  <c r="F115" i="10"/>
  <c r="E115" i="10"/>
  <c r="E113" i="10" s="1"/>
  <c r="D115" i="10"/>
  <c r="C115" i="10"/>
  <c r="B115" i="10"/>
  <c r="N114" i="10"/>
  <c r="G113" i="10"/>
  <c r="N111" i="10"/>
  <c r="N110" i="10"/>
  <c r="N109" i="10"/>
  <c r="N108" i="10"/>
  <c r="N107" i="10"/>
  <c r="N106" i="10" s="1"/>
  <c r="M107" i="10"/>
  <c r="L107" i="10"/>
  <c r="L106" i="10" s="1"/>
  <c r="K107" i="10"/>
  <c r="J107" i="10"/>
  <c r="J106" i="10" s="1"/>
  <c r="I107" i="10"/>
  <c r="I106" i="10" s="1"/>
  <c r="H107" i="10"/>
  <c r="H106" i="10" s="1"/>
  <c r="G107" i="10"/>
  <c r="F107" i="10"/>
  <c r="F106" i="10" s="1"/>
  <c r="E107" i="10"/>
  <c r="D107" i="10"/>
  <c r="D106" i="10" s="1"/>
  <c r="C107" i="10"/>
  <c r="B107" i="10"/>
  <c r="B106" i="10" s="1"/>
  <c r="M106" i="10"/>
  <c r="K106" i="10"/>
  <c r="G106" i="10"/>
  <c r="E106" i="10"/>
  <c r="C106" i="10"/>
  <c r="N105" i="10"/>
  <c r="N104" i="10"/>
  <c r="N103" i="10"/>
  <c r="M102" i="10"/>
  <c r="L102" i="10"/>
  <c r="K102" i="10"/>
  <c r="K101" i="10" s="1"/>
  <c r="J102" i="10"/>
  <c r="I102" i="10"/>
  <c r="H102" i="10"/>
  <c r="G102" i="10"/>
  <c r="G101" i="10" s="1"/>
  <c r="F102" i="10"/>
  <c r="E102" i="10"/>
  <c r="D102" i="10"/>
  <c r="C102" i="10"/>
  <c r="C101" i="10" s="1"/>
  <c r="B102" i="10"/>
  <c r="N89" i="10"/>
  <c r="N88" i="10" s="1"/>
  <c r="M88" i="10"/>
  <c r="L88" i="10"/>
  <c r="K88" i="10"/>
  <c r="J88" i="10"/>
  <c r="I88" i="10"/>
  <c r="H88" i="10"/>
  <c r="G88" i="10"/>
  <c r="F88" i="10"/>
  <c r="E88" i="10"/>
  <c r="D88" i="10"/>
  <c r="C88" i="10"/>
  <c r="B88" i="10"/>
  <c r="N87" i="10"/>
  <c r="N86" i="10"/>
  <c r="M85" i="10"/>
  <c r="L85" i="10"/>
  <c r="K85" i="10"/>
  <c r="J85" i="10"/>
  <c r="I85" i="10"/>
  <c r="H85" i="10"/>
  <c r="G85" i="10"/>
  <c r="F85" i="10"/>
  <c r="E85" i="10"/>
  <c r="D85" i="10"/>
  <c r="C85" i="10"/>
  <c r="B85" i="10"/>
  <c r="N84" i="10"/>
  <c r="N83" i="10"/>
  <c r="N82" i="10"/>
  <c r="N81" i="10"/>
  <c r="N80" i="10"/>
  <c r="N79" i="10"/>
  <c r="N78" i="10"/>
  <c r="M78" i="10"/>
  <c r="L78" i="10"/>
  <c r="K78" i="10"/>
  <c r="J78" i="10"/>
  <c r="I78" i="10"/>
  <c r="H78" i="10"/>
  <c r="G78" i="10"/>
  <c r="F78" i="10"/>
  <c r="E78" i="10"/>
  <c r="D78" i="10"/>
  <c r="C78" i="10"/>
  <c r="B78" i="10"/>
  <c r="N77" i="10"/>
  <c r="N76" i="10" s="1"/>
  <c r="M76" i="10"/>
  <c r="L76" i="10"/>
  <c r="K76" i="10"/>
  <c r="J76" i="10"/>
  <c r="I76" i="10"/>
  <c r="H76" i="10"/>
  <c r="G76" i="10"/>
  <c r="F76" i="10"/>
  <c r="E76" i="10"/>
  <c r="D76" i="10"/>
  <c r="C76" i="10"/>
  <c r="B76" i="10"/>
  <c r="N75" i="10"/>
  <c r="N74" i="10"/>
  <c r="M74" i="10"/>
  <c r="L74" i="10"/>
  <c r="K74" i="10"/>
  <c r="J74" i="10"/>
  <c r="I74" i="10"/>
  <c r="H74" i="10"/>
  <c r="G74" i="10"/>
  <c r="F74" i="10"/>
  <c r="E74" i="10"/>
  <c r="D74" i="10"/>
  <c r="C74" i="10"/>
  <c r="B74" i="10"/>
  <c r="N73" i="10"/>
  <c r="N72" i="10" s="1"/>
  <c r="M72" i="10"/>
  <c r="L72" i="10"/>
  <c r="K72" i="10"/>
  <c r="J72" i="10"/>
  <c r="I72" i="10"/>
  <c r="H72" i="10"/>
  <c r="G72" i="10"/>
  <c r="F72" i="10"/>
  <c r="E72" i="10"/>
  <c r="D72" i="10"/>
  <c r="C72" i="10"/>
  <c r="B72" i="10"/>
  <c r="N71" i="10"/>
  <c r="N70" i="10"/>
  <c r="N69" i="10"/>
  <c r="N68" i="10"/>
  <c r="N67" i="10"/>
  <c r="N66" i="10"/>
  <c r="N65" i="10"/>
  <c r="N64" i="10"/>
  <c r="N63" i="10"/>
  <c r="N62" i="10"/>
  <c r="M62" i="10"/>
  <c r="L62" i="10"/>
  <c r="K62" i="10"/>
  <c r="J62" i="10"/>
  <c r="I62" i="10"/>
  <c r="H62" i="10"/>
  <c r="G62" i="10"/>
  <c r="F62" i="10"/>
  <c r="E62" i="10"/>
  <c r="D62" i="10"/>
  <c r="C62" i="10"/>
  <c r="B62" i="10"/>
  <c r="N61" i="10"/>
  <c r="N60" i="10"/>
  <c r="N59" i="10"/>
  <c r="N58" i="10"/>
  <c r="N57" i="10"/>
  <c r="N56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N54" i="10"/>
  <c r="N53" i="10"/>
  <c r="N52" i="10"/>
  <c r="N50" i="10" s="1"/>
  <c r="N51" i="10"/>
  <c r="M50" i="10"/>
  <c r="L50" i="10"/>
  <c r="L40" i="10" s="1"/>
  <c r="L16" i="10" s="1"/>
  <c r="K50" i="10"/>
  <c r="J50" i="10"/>
  <c r="I50" i="10"/>
  <c r="H50" i="10"/>
  <c r="G50" i="10"/>
  <c r="F50" i="10"/>
  <c r="E50" i="10"/>
  <c r="D50" i="10"/>
  <c r="D40" i="10" s="1"/>
  <c r="D16" i="10" s="1"/>
  <c r="C50" i="10"/>
  <c r="B50" i="10"/>
  <c r="N49" i="10"/>
  <c r="N48" i="10"/>
  <c r="M48" i="10"/>
  <c r="L48" i="10"/>
  <c r="K48" i="10"/>
  <c r="J48" i="10"/>
  <c r="I48" i="10"/>
  <c r="H48" i="10"/>
  <c r="G48" i="10"/>
  <c r="F48" i="10"/>
  <c r="E48" i="10"/>
  <c r="D48" i="10"/>
  <c r="C48" i="10"/>
  <c r="B48" i="10"/>
  <c r="N47" i="10"/>
  <c r="N46" i="10"/>
  <c r="N45" i="10"/>
  <c r="N44" i="10"/>
  <c r="N43" i="10" s="1"/>
  <c r="M43" i="10"/>
  <c r="M40" i="10" s="1"/>
  <c r="L43" i="10"/>
  <c r="K43" i="10"/>
  <c r="J43" i="10"/>
  <c r="I43" i="10"/>
  <c r="I40" i="10" s="1"/>
  <c r="H43" i="10"/>
  <c r="G43" i="10"/>
  <c r="F43" i="10"/>
  <c r="F40" i="10" s="1"/>
  <c r="E43" i="10"/>
  <c r="E40" i="10" s="1"/>
  <c r="D43" i="10"/>
  <c r="C43" i="10"/>
  <c r="B43" i="10"/>
  <c r="N42" i="10"/>
  <c r="N41" i="10"/>
  <c r="J40" i="10"/>
  <c r="H40" i="10"/>
  <c r="B40" i="10"/>
  <c r="N38" i="10"/>
  <c r="N37" i="10"/>
  <c r="N36" i="10"/>
  <c r="N35" i="10"/>
  <c r="N34" i="10"/>
  <c r="N33" i="10"/>
  <c r="N32" i="10"/>
  <c r="N31" i="10"/>
  <c r="N30" i="10"/>
  <c r="N29" i="10"/>
  <c r="N28" i="10"/>
  <c r="N27" i="10"/>
  <c r="N26" i="10"/>
  <c r="M25" i="10"/>
  <c r="L25" i="10"/>
  <c r="K25" i="10"/>
  <c r="J25" i="10"/>
  <c r="I25" i="10"/>
  <c r="H25" i="10"/>
  <c r="G25" i="10"/>
  <c r="F25" i="10"/>
  <c r="E25" i="10"/>
  <c r="D25" i="10"/>
  <c r="C25" i="10"/>
  <c r="B25" i="10"/>
  <c r="N23" i="10"/>
  <c r="N22" i="10"/>
  <c r="N21" i="10"/>
  <c r="N20" i="10"/>
  <c r="N19" i="10"/>
  <c r="N18" i="10"/>
  <c r="M17" i="10"/>
  <c r="M16" i="10" s="1"/>
  <c r="L17" i="10"/>
  <c r="K17" i="10"/>
  <c r="J17" i="10"/>
  <c r="I17" i="10"/>
  <c r="I16" i="10" s="1"/>
  <c r="H17" i="10"/>
  <c r="H16" i="10" s="1"/>
  <c r="G17" i="10"/>
  <c r="F17" i="10"/>
  <c r="E17" i="10"/>
  <c r="E16" i="10" s="1"/>
  <c r="D17" i="10"/>
  <c r="C17" i="10"/>
  <c r="B17" i="10"/>
  <c r="J16" i="10"/>
  <c r="B16" i="10"/>
  <c r="N14" i="10"/>
  <c r="N13" i="10"/>
  <c r="N12" i="10" s="1"/>
  <c r="M12" i="10"/>
  <c r="L12" i="10"/>
  <c r="K12" i="10"/>
  <c r="J12" i="10"/>
  <c r="I12" i="10"/>
  <c r="H12" i="10"/>
  <c r="G12" i="10"/>
  <c r="F12" i="10"/>
  <c r="E12" i="10"/>
  <c r="D12" i="10"/>
  <c r="C12" i="10"/>
  <c r="B12" i="10"/>
  <c r="F16" i="10" l="1"/>
  <c r="N85" i="10"/>
  <c r="N102" i="10"/>
  <c r="N25" i="10"/>
  <c r="B101" i="10"/>
  <c r="F101" i="10"/>
  <c r="J101" i="10"/>
  <c r="N17" i="10"/>
  <c r="C40" i="10"/>
  <c r="G40" i="10"/>
  <c r="K40" i="10"/>
  <c r="B113" i="10"/>
  <c r="F113" i="10"/>
  <c r="J113" i="10"/>
  <c r="G131" i="10"/>
  <c r="K131" i="10"/>
  <c r="C16" i="10"/>
  <c r="C131" i="10" s="1"/>
  <c r="G16" i="10"/>
  <c r="K16" i="10"/>
  <c r="N55" i="10"/>
  <c r="N40" i="10" s="1"/>
  <c r="N16" i="10" s="1"/>
  <c r="N131" i="10" s="1"/>
  <c r="E101" i="10"/>
  <c r="E131" i="10" s="1"/>
  <c r="I101" i="10"/>
  <c r="I131" i="10" s="1"/>
  <c r="M101" i="10"/>
  <c r="M131" i="10" s="1"/>
  <c r="D101" i="10"/>
  <c r="D131" i="10" s="1"/>
  <c r="H101" i="10"/>
  <c r="L101" i="10"/>
  <c r="D113" i="10"/>
  <c r="N126" i="10"/>
  <c r="H131" i="10"/>
  <c r="L131" i="10"/>
  <c r="N101" i="10"/>
  <c r="N113" i="10"/>
  <c r="B131" i="10"/>
  <c r="F131" i="10"/>
  <c r="J131" i="10"/>
</calcChain>
</file>

<file path=xl/sharedStrings.xml><?xml version="1.0" encoding="utf-8"?>
<sst xmlns="http://schemas.openxmlformats.org/spreadsheetml/2006/main" count="149" uniqueCount="124">
  <si>
    <t>FIDEICOMISO DE RECUPERACIÓN CREDITICIA DE LA CIUDAD DE MÉXICO   (FIDERE)</t>
  </si>
  <si>
    <t>GERENCIA DE RECUPERACIÓN DE CRÉDITOS</t>
  </si>
  <si>
    <t>SUBGERENCIA DE CONTROL DE CARTERAS</t>
  </si>
  <si>
    <t>UNIDAD DEPARTAMENTAL DE CONSOLIDACIÓN CONTABLE</t>
  </si>
  <si>
    <t>REPORTE CONSOLIDADO DE LA RECUPERACIÓN DEL PERÍODO ENERO - DICIEMBRE DE 2016</t>
  </si>
  <si>
    <t>CARTERA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</si>
  <si>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</si>
  <si>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</si>
  <si>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</si>
  <si>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</si>
  <si>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</si>
  <si>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</si>
  <si>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</si>
  <si>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</si>
  <si>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</si>
  <si>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</si>
  <si>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</si>
  <si>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</si>
  <si>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</si>
  <si>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BANCARIA</t>
  </si>
  <si>
    <t>(15) BANAMEX</t>
  </si>
  <si>
    <t>(13) BANORTE (BANCRECER)</t>
  </si>
  <si>
    <t>GUBERNAMENTAL</t>
  </si>
  <si>
    <t>FIVIDESU</t>
  </si>
  <si>
    <t>(34) ORDINARIO CONDICIONES 02, 03, 04, 05, y 07</t>
  </si>
  <si>
    <t>(54) FOVI - 7 DE JULIO</t>
  </si>
  <si>
    <t>(55) FOVI - PLUTARCO ELÍAS CALLES</t>
  </si>
  <si>
    <t>(56) RESCATE FINANCIERO</t>
  </si>
  <si>
    <t>(66) MEJORAMIENTO DE VIVIENDA</t>
  </si>
  <si>
    <t>(AN) ADQUISICIÓN DE VIVIENDA INVI - FIVIDESU</t>
  </si>
  <si>
    <t>FICAPRO</t>
  </si>
  <si>
    <t>(10) BANOBRAS</t>
  </si>
  <si>
    <t>(08/43) SUELO</t>
  </si>
  <si>
    <t>(27) HIPOTECA</t>
  </si>
  <si>
    <t>(29/45) SUELO  VIVIENDA</t>
  </si>
  <si>
    <t>(30/46) HIPOTECA ESPECIAL</t>
  </si>
  <si>
    <t>(32) ALAMEDA</t>
  </si>
  <si>
    <t>(41) CASA PROPIA '98</t>
  </si>
  <si>
    <t>(48) SUELO '98</t>
  </si>
  <si>
    <t>(52) CAMPAMENTOS</t>
  </si>
  <si>
    <t>(58) SUSTITUCIÓN DE VIVIENDA 98 Y CARTERA II</t>
  </si>
  <si>
    <t>(75) FICAPRO - FOVI I y II</t>
  </si>
  <si>
    <t>(81) SUSTITUCIÓN DE VIVIENDA AUTOADMINISTRACIÓN</t>
  </si>
  <si>
    <t>(AG) SUSTITUCIÓN DE VIVIENDA - INVI - FICAPRO</t>
  </si>
  <si>
    <t>INVI</t>
  </si>
  <si>
    <t>(11) INVI-SEDUVI</t>
  </si>
  <si>
    <t>(24) INVI-DDF</t>
  </si>
  <si>
    <t>SUSTITUCIÓN DE VIVIENDA</t>
  </si>
  <si>
    <t>(51) ADQUISICION DE SUELO</t>
  </si>
  <si>
    <t>(61) ESTUDIOS Y PROYECTOS</t>
  </si>
  <si>
    <t>(65) SUSTITUCIÓN DE VIVIENDA DE ALTO RIESGO</t>
  </si>
  <si>
    <t>(84) EDIFICACION II</t>
  </si>
  <si>
    <t>MEJORAMIENTO DE VIVIENDA EN LOTES FAMILIARES</t>
  </si>
  <si>
    <t>(60) CONSTRUCCIÓN Y MEJORAMIENTO - MÓDULOS</t>
  </si>
  <si>
    <t>COFINANCIADOS</t>
  </si>
  <si>
    <t>(67) FOSOVI</t>
  </si>
  <si>
    <t xml:space="preserve">(69) COPEVI </t>
  </si>
  <si>
    <t xml:space="preserve">(70) CASA Y CIUDAD </t>
  </si>
  <si>
    <t>(57) LA DRAGA - COFINANCIAMIENTO</t>
  </si>
  <si>
    <t>ADQUISICIÓN DE VIVIENDA</t>
  </si>
  <si>
    <t>(63) ADQUISICIÓN DE VIVIENDA</t>
  </si>
  <si>
    <t>(64) VIVIENDA EN USO</t>
  </si>
  <si>
    <t>(85) REHABILITACION</t>
  </si>
  <si>
    <t>(88) ADQUISICIÓN A TERCEROS</t>
  </si>
  <si>
    <t>(AB) ADQUISICIÓN DE VIVIENDA EN USO Y REHABILITACIÓN</t>
  </si>
  <si>
    <t>(AC) ADQUISICIÓN DE VIVIENDA A TERCEROS</t>
  </si>
  <si>
    <t>VIVIENDA EN CONJUNTO</t>
  </si>
  <si>
    <t>(89) EDIFICACION III</t>
  </si>
  <si>
    <t>(AA) ESTUDIOS Y PROYECTOS Y EDIFICACIÓN</t>
  </si>
  <si>
    <t>(AD) ADQUISICION DE SUELO Y EDIFICACIÓN</t>
  </si>
  <si>
    <t>(AE) ADQUISICIÓN DE SUELO Y ESTUDIOS Y PROYECTOS</t>
  </si>
  <si>
    <t>(AF) DEMOLICIÓN, ESTUDIOS Y PROYECTOS Y EDIFICACIÓN</t>
  </si>
  <si>
    <t>(AH) SUELO, ESTUDIOS Y PROYECTOS Y EDIFICACIÓN</t>
  </si>
  <si>
    <t>(AI) ADQUISICIÓN DE SUELO</t>
  </si>
  <si>
    <t>(AJ) VIVIENDA NUEVA TERMINADA EDIFICACIÓN INVI II</t>
  </si>
  <si>
    <t>(AK) SUELO, ESTUDIOS Y PROYECTOS Y EDIFICACIÓN INVI II</t>
  </si>
  <si>
    <t xml:space="preserve">MEJORAMIENTO DE VIVIENDA </t>
  </si>
  <si>
    <t>(AL) SUELO, CONSTRUCCIÓN Y MEJORAMIENTO</t>
  </si>
  <si>
    <t>CONSTRUCCIÓN DE VIVIENDA EN LOTE FAMILIAR</t>
  </si>
  <si>
    <t>(90) CONSTRUCCIÓN Y MEJORAMIENTO II - MÓDULOS</t>
  </si>
  <si>
    <t>RESCATE HIPOTECARIO - PESOS</t>
  </si>
  <si>
    <t>(83) SERFIN - FIVIDESU - INVI</t>
  </si>
  <si>
    <t>RESCATE DE CARTERA - VSM</t>
  </si>
  <si>
    <t xml:space="preserve">(59) LAGO VIESCA No. 29 </t>
  </si>
  <si>
    <t>(71) JOSÉ JOAQUÍN HERRERA No. 151</t>
  </si>
  <si>
    <t>(73) CÁNDIDO NAVARRO No. 84</t>
  </si>
  <si>
    <t>(79) PRIVADA DE CAMPO CORINTO No. 1</t>
  </si>
  <si>
    <t>(78) XANAMBRES No. 1</t>
  </si>
  <si>
    <t>(82) JOSÉ F. GUTIÉRREZ No. 254</t>
  </si>
  <si>
    <t>VIVIENDA EN CONJUNTO CON INTERÉS ORDINARIO</t>
  </si>
  <si>
    <t xml:space="preserve">(80) VIVIENDA NUEVA TERMINADA EDIFICACION  </t>
  </si>
  <si>
    <t>(AM) ADQUISICIÓN DE VIVIENDA</t>
  </si>
  <si>
    <t>VIVIENDA EN CONJUNTO ANUALIDADES</t>
  </si>
  <si>
    <t>(86) VIVIENDA EN CONJUNTO</t>
  </si>
  <si>
    <t>PROPIA</t>
  </si>
  <si>
    <t>RHP</t>
  </si>
  <si>
    <t xml:space="preserve">   (16) CONGELADOS (a enero 2000)</t>
  </si>
  <si>
    <t xml:space="preserve">   (16) CONGELADOS (a julio 2003)</t>
  </si>
  <si>
    <t>(09/49) SUELO-FICAPRO-FIDERE</t>
  </si>
  <si>
    <t>FONDECO D.F.</t>
  </si>
  <si>
    <t>(93) FONDECO MYPES Local</t>
  </si>
  <si>
    <t xml:space="preserve">   (93) CARTERA VIGENTE</t>
  </si>
  <si>
    <t xml:space="preserve">   (93) CARTERA VENCIDA (Litigiosa)</t>
  </si>
  <si>
    <t xml:space="preserve">   (95) FONDECO EMPRESARIAL</t>
  </si>
  <si>
    <t>(94) FOCOMI MYPES</t>
  </si>
  <si>
    <t>SOCIAL</t>
  </si>
  <si>
    <t>(07) FAC</t>
  </si>
  <si>
    <t>FONDO DE MANDATO Y GARANTÍA</t>
  </si>
  <si>
    <t xml:space="preserve">   (91) FONDO DE MANDATO (Individual)</t>
  </si>
  <si>
    <t xml:space="preserve">   (91) FONDO DE MANDATO (Organizaciones)</t>
  </si>
  <si>
    <t xml:space="preserve">   (91) FONDO DE GARANTÍA</t>
  </si>
  <si>
    <t>(93) FONDECO MYPES Federal</t>
  </si>
  <si>
    <t xml:space="preserve">   (97) FONDECO MICROCRÉDITOS</t>
  </si>
  <si>
    <t>(96) FOCOMI MICROCRÉDITOS</t>
  </si>
  <si>
    <t>OTRAS</t>
  </si>
  <si>
    <t>(68) Solidaridad Patrimonial "EL MOLINO I"</t>
  </si>
  <si>
    <t>(69) Nueva Generación "EL MOLINO II"</t>
  </si>
  <si>
    <t>(87) Movimiento Habitacional "TORRES FRENTE 10"</t>
  </si>
  <si>
    <t>(74) Cooperativa de Vivienda "FRANCISCO VILLA"</t>
  </si>
  <si>
    <t xml:space="preserve">       J.U.D.C.C. </t>
  </si>
  <si>
    <t>R   E   C   U   P   E   R   A   D   O      M   Á   S      D   E   S   C   U   E   N   T   O   S     *</t>
  </si>
  <si>
    <t>* Comprende la recuperación ingresada en bancos, más los descuentos otorgados a los acreditados de acuerdo a los contratos de mandato.  Tal como se presenta en los informes mensuales programáticos presupuestales de metas, establecidas en el Programa Operativo Anual (P.O.A.).</t>
  </si>
  <si>
    <t>(MILES DE PESOS)</t>
  </si>
  <si>
    <t xml:space="preserve">   12/ enero 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</si>
</sst>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([$€]* #,##0.00_);_([$€]* \(#,##0.00\);_([$€]* &quot;-&quot;??_);_(@_)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ahoma"/>
      <family val="2"/>
    </font>
    <font>
      <b/>
      <sz val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u/>
      <sz val="8"/>
      <name val="Tahoma"/>
      <family val="2"/>
    </font>
    <font>
      <sz val="8"/>
      <name val="Tahoma"/>
      <family val="2"/>
    </font>
    <font>
      <sz val="11"/>
      <name val="Tahoma"/>
      <family val="2"/>
    </font>
    <font>
      <sz val="9"/>
      <name val="Tahoma"/>
      <family val="2"/>
    </font>
    <font>
      <b/>
      <sz val="11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0"/>
      <name val="Arial"/>
      <family val="2"/>
    </font>
    <font>
      <b/>
      <u/>
      <sz val="10"/>
      <name val="Tahoma"/>
      <family val="2"/>
    </font>
  </fonts>
  <fills count="2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2" applyNumberFormat="0" applyAlignment="0" applyProtection="0"/>
    <xf numFmtId="0" fontId="15" fillId="21" borderId="13" applyNumberFormat="0" applyAlignment="0" applyProtection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2" applyNumberFormat="0" applyAlignment="0" applyProtection="0"/>
    <xf numFmtId="0" fontId="22" fillId="0" borderId="17" applyNumberFormat="0" applyFill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22" borderId="18" applyNumberFormat="0" applyFont="0" applyAlignment="0" applyProtection="0"/>
    <xf numFmtId="0" fontId="23" fillId="20" borderId="19" applyNumberFormat="0" applyAlignment="0" applyProtection="0"/>
    <xf numFmtId="9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1" applyFont="1" applyAlignment="1">
      <alignment horizontal="center"/>
    </xf>
    <xf numFmtId="0" fontId="4" fillId="0" borderId="0" xfId="1" applyFont="1"/>
    <xf numFmtId="0" fontId="2" fillId="0" borderId="1" xfId="1" applyFont="1" applyFill="1" applyBorder="1" applyAlignment="1">
      <alignment horizontal="center" vertical="center"/>
    </xf>
    <xf numFmtId="0" fontId="2" fillId="0" borderId="7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4" fontId="6" fillId="0" borderId="4" xfId="1" applyNumberFormat="1" applyFont="1" applyBorder="1" applyAlignment="1">
      <alignment horizontal="center"/>
    </xf>
    <xf numFmtId="4" fontId="7" fillId="0" borderId="4" xfId="1" applyNumberFormat="1" applyFont="1" applyBorder="1" applyAlignment="1">
      <alignment horizontal="left"/>
    </xf>
    <xf numFmtId="4" fontId="6" fillId="0" borderId="4" xfId="1" applyNumberFormat="1" applyFont="1" applyFill="1" applyBorder="1" applyAlignment="1">
      <alignment horizontal="center"/>
    </xf>
    <xf numFmtId="4" fontId="3" fillId="0" borderId="4" xfId="1" applyNumberFormat="1" applyFont="1" applyBorder="1" applyAlignment="1">
      <alignment horizontal="left"/>
    </xf>
    <xf numFmtId="0" fontId="7" fillId="0" borderId="4" xfId="1" applyFont="1" applyFill="1" applyBorder="1"/>
    <xf numFmtId="4" fontId="7" fillId="0" borderId="4" xfId="1" applyNumberFormat="1" applyFont="1" applyBorder="1" applyAlignment="1"/>
    <xf numFmtId="4" fontId="3" fillId="0" borderId="4" xfId="1" applyNumberFormat="1" applyFont="1" applyFill="1" applyBorder="1" applyAlignment="1"/>
    <xf numFmtId="4" fontId="3" fillId="0" borderId="4" xfId="1" applyNumberFormat="1" applyFont="1" applyBorder="1" applyAlignment="1"/>
    <xf numFmtId="4" fontId="7" fillId="0" borderId="4" xfId="1" applyNumberFormat="1" applyFont="1" applyFill="1" applyBorder="1" applyAlignment="1"/>
    <xf numFmtId="0" fontId="7" fillId="0" borderId="4" xfId="1" applyFont="1" applyFill="1" applyBorder="1" applyAlignment="1"/>
    <xf numFmtId="0" fontId="3" fillId="0" borderId="4" xfId="1" applyFont="1" applyBorder="1"/>
    <xf numFmtId="0" fontId="4" fillId="0" borderId="0" xfId="1" applyFont="1" applyFill="1"/>
    <xf numFmtId="0" fontId="7" fillId="0" borderId="4" xfId="1" applyFont="1" applyBorder="1" applyAlignment="1">
      <alignment horizontal="left"/>
    </xf>
    <xf numFmtId="0" fontId="7" fillId="0" borderId="4" xfId="1" applyFont="1" applyBorder="1" applyAlignment="1">
      <alignment horizontal="left" vertical="center"/>
    </xf>
    <xf numFmtId="0" fontId="7" fillId="0" borderId="0" xfId="1" applyFont="1"/>
    <xf numFmtId="4" fontId="4" fillId="0" borderId="0" xfId="1" applyNumberFormat="1" applyFont="1"/>
    <xf numFmtId="0" fontId="9" fillId="0" borderId="0" xfId="1" applyFont="1"/>
    <xf numFmtId="4" fontId="4" fillId="0" borderId="4" xfId="3" applyNumberFormat="1" applyFont="1" applyBorder="1"/>
    <xf numFmtId="4" fontId="4" fillId="0" borderId="4" xfId="3" applyNumberFormat="1" applyFont="1" applyFill="1" applyBorder="1"/>
    <xf numFmtId="4" fontId="4" fillId="0" borderId="10" xfId="3" applyNumberFormat="1" applyFont="1" applyBorder="1"/>
    <xf numFmtId="0" fontId="7" fillId="0" borderId="5" xfId="1" applyFont="1" applyBorder="1" applyAlignment="1">
      <alignment horizontal="left" vertical="center"/>
    </xf>
    <xf numFmtId="0" fontId="3" fillId="0" borderId="20" xfId="1" applyFont="1" applyBorder="1" applyAlignment="1">
      <alignment horizontal="left" vertical="center"/>
    </xf>
    <xf numFmtId="0" fontId="2" fillId="0" borderId="0" xfId="1" applyFont="1" applyBorder="1" applyAlignment="1">
      <alignment horizontal="center"/>
    </xf>
    <xf numFmtId="4" fontId="27" fillId="0" borderId="4" xfId="3" applyNumberFormat="1" applyFont="1" applyBorder="1"/>
    <xf numFmtId="4" fontId="5" fillId="0" borderId="4" xfId="3" applyNumberFormat="1" applyFont="1" applyBorder="1"/>
    <xf numFmtId="0" fontId="5" fillId="0" borderId="0" xfId="1" applyFont="1"/>
    <xf numFmtId="4" fontId="5" fillId="0" borderId="4" xfId="1" applyNumberFormat="1" applyFont="1" applyBorder="1"/>
    <xf numFmtId="4" fontId="4" fillId="0" borderId="4" xfId="1" applyNumberFormat="1" applyFont="1" applyBorder="1"/>
    <xf numFmtId="4" fontId="27" fillId="0" borderId="4" xfId="1" applyNumberFormat="1" applyFont="1" applyBorder="1"/>
    <xf numFmtId="4" fontId="4" fillId="0" borderId="10" xfId="1" applyNumberFormat="1" applyFont="1" applyBorder="1" applyAlignment="1">
      <alignment vertical="center"/>
    </xf>
    <xf numFmtId="0" fontId="5" fillId="0" borderId="10" xfId="1" applyFont="1" applyBorder="1" applyAlignment="1">
      <alignment horizontal="center" vertical="center"/>
    </xf>
    <xf numFmtId="4" fontId="4" fillId="0" borderId="11" xfId="3" applyNumberFormat="1" applyFont="1" applyBorder="1"/>
    <xf numFmtId="4" fontId="5" fillId="0" borderId="10" xfId="1" applyNumberFormat="1" applyFont="1" applyBorder="1"/>
    <xf numFmtId="4" fontId="5" fillId="0" borderId="4" xfId="3" applyNumberFormat="1" applyFont="1" applyFill="1" applyBorder="1"/>
    <xf numFmtId="4" fontId="4" fillId="0" borderId="5" xfId="1" applyNumberFormat="1" applyFont="1" applyBorder="1"/>
    <xf numFmtId="4" fontId="5" fillId="0" borderId="20" xfId="1" applyNumberFormat="1" applyFont="1" applyBorder="1"/>
    <xf numFmtId="4" fontId="8" fillId="0" borderId="0" xfId="1" applyNumberFormat="1" applyFont="1"/>
    <xf numFmtId="0" fontId="2" fillId="0" borderId="5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justify" vertical="justify" wrapText="1"/>
    </xf>
  </cellXfs>
  <cellStyles count="49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uro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Millares 2" xfId="3"/>
    <cellStyle name="Millares 3" xfId="40"/>
    <cellStyle name="Millares 4" xfId="2"/>
    <cellStyle name="Millares 5" xfId="48"/>
    <cellStyle name="Normal" xfId="0" builtinId="0"/>
    <cellStyle name="Normal 2" xfId="1"/>
    <cellStyle name="Normal 2 2" xfId="41"/>
    <cellStyle name="Normal 3" xfId="47"/>
    <cellStyle name="Note" xfId="42"/>
    <cellStyle name="Output" xfId="43"/>
    <cellStyle name="Porcentual 2" xfId="44"/>
    <cellStyle name="Title" xfId="45"/>
    <cellStyle name="Warning Text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7"/>
  <sheetViews>
    <sheetView tabSelected="1" workbookViewId="0">
      <pane xSplit="1" topLeftCell="B1" activePane="topRight" state="frozenSplit"/>
      <selection sqref="A1:N1"/>
      <selection pane="topRight" sqref="A1:N1"/>
    </sheetView>
  </sheetViews>
  <sheetFormatPr baseColWidth="10" defaultRowHeight="12.75" x14ac:dyDescent="0.2"/>
  <cols>
    <col min="1" max="1" width="44" style="2" customWidth="1"/>
    <col min="2" max="2" width="13.7109375" style="17" customWidth="1"/>
    <col min="3" max="6" width="13.7109375" style="2" customWidth="1"/>
    <col min="7" max="7" width="13.7109375" style="21" customWidth="1"/>
    <col min="8" max="14" width="13.7109375" style="2" customWidth="1"/>
    <col min="15" max="256" width="11.42578125" style="2"/>
    <col min="257" max="257" width="44" style="2" customWidth="1"/>
    <col min="258" max="270" width="13.7109375" style="2" customWidth="1"/>
    <col min="271" max="512" width="11.42578125" style="2"/>
    <col min="513" max="513" width="44" style="2" customWidth="1"/>
    <col min="514" max="526" width="13.7109375" style="2" customWidth="1"/>
    <col min="527" max="768" width="11.42578125" style="2"/>
    <col min="769" max="769" width="44" style="2" customWidth="1"/>
    <col min="770" max="782" width="13.7109375" style="2" customWidth="1"/>
    <col min="783" max="1024" width="11.42578125" style="2"/>
    <col min="1025" max="1025" width="44" style="2" customWidth="1"/>
    <col min="1026" max="1038" width="13.7109375" style="2" customWidth="1"/>
    <col min="1039" max="1280" width="11.42578125" style="2"/>
    <col min="1281" max="1281" width="44" style="2" customWidth="1"/>
    <col min="1282" max="1294" width="13.7109375" style="2" customWidth="1"/>
    <col min="1295" max="1536" width="11.42578125" style="2"/>
    <col min="1537" max="1537" width="44" style="2" customWidth="1"/>
    <col min="1538" max="1550" width="13.7109375" style="2" customWidth="1"/>
    <col min="1551" max="1792" width="11.42578125" style="2"/>
    <col min="1793" max="1793" width="44" style="2" customWidth="1"/>
    <col min="1794" max="1806" width="13.7109375" style="2" customWidth="1"/>
    <col min="1807" max="2048" width="11.42578125" style="2"/>
    <col min="2049" max="2049" width="44" style="2" customWidth="1"/>
    <col min="2050" max="2062" width="13.7109375" style="2" customWidth="1"/>
    <col min="2063" max="2304" width="11.42578125" style="2"/>
    <col min="2305" max="2305" width="44" style="2" customWidth="1"/>
    <col min="2306" max="2318" width="13.7109375" style="2" customWidth="1"/>
    <col min="2319" max="2560" width="11.42578125" style="2"/>
    <col min="2561" max="2561" width="44" style="2" customWidth="1"/>
    <col min="2562" max="2574" width="13.7109375" style="2" customWidth="1"/>
    <col min="2575" max="2816" width="11.42578125" style="2"/>
    <col min="2817" max="2817" width="44" style="2" customWidth="1"/>
    <col min="2818" max="2830" width="13.7109375" style="2" customWidth="1"/>
    <col min="2831" max="3072" width="11.42578125" style="2"/>
    <col min="3073" max="3073" width="44" style="2" customWidth="1"/>
    <col min="3074" max="3086" width="13.7109375" style="2" customWidth="1"/>
    <col min="3087" max="3328" width="11.42578125" style="2"/>
    <col min="3329" max="3329" width="44" style="2" customWidth="1"/>
    <col min="3330" max="3342" width="13.7109375" style="2" customWidth="1"/>
    <col min="3343" max="3584" width="11.42578125" style="2"/>
    <col min="3585" max="3585" width="44" style="2" customWidth="1"/>
    <col min="3586" max="3598" width="13.7109375" style="2" customWidth="1"/>
    <col min="3599" max="3840" width="11.42578125" style="2"/>
    <col min="3841" max="3841" width="44" style="2" customWidth="1"/>
    <col min="3842" max="3854" width="13.7109375" style="2" customWidth="1"/>
    <col min="3855" max="4096" width="11.42578125" style="2"/>
    <col min="4097" max="4097" width="44" style="2" customWidth="1"/>
    <col min="4098" max="4110" width="13.7109375" style="2" customWidth="1"/>
    <col min="4111" max="4352" width="11.42578125" style="2"/>
    <col min="4353" max="4353" width="44" style="2" customWidth="1"/>
    <col min="4354" max="4366" width="13.7109375" style="2" customWidth="1"/>
    <col min="4367" max="4608" width="11.42578125" style="2"/>
    <col min="4609" max="4609" width="44" style="2" customWidth="1"/>
    <col min="4610" max="4622" width="13.7109375" style="2" customWidth="1"/>
    <col min="4623" max="4864" width="11.42578125" style="2"/>
    <col min="4865" max="4865" width="44" style="2" customWidth="1"/>
    <col min="4866" max="4878" width="13.7109375" style="2" customWidth="1"/>
    <col min="4879" max="5120" width="11.42578125" style="2"/>
    <col min="5121" max="5121" width="44" style="2" customWidth="1"/>
    <col min="5122" max="5134" width="13.7109375" style="2" customWidth="1"/>
    <col min="5135" max="5376" width="11.42578125" style="2"/>
    <col min="5377" max="5377" width="44" style="2" customWidth="1"/>
    <col min="5378" max="5390" width="13.7109375" style="2" customWidth="1"/>
    <col min="5391" max="5632" width="11.42578125" style="2"/>
    <col min="5633" max="5633" width="44" style="2" customWidth="1"/>
    <col min="5634" max="5646" width="13.7109375" style="2" customWidth="1"/>
    <col min="5647" max="5888" width="11.42578125" style="2"/>
    <col min="5889" max="5889" width="44" style="2" customWidth="1"/>
    <col min="5890" max="5902" width="13.7109375" style="2" customWidth="1"/>
    <col min="5903" max="6144" width="11.42578125" style="2"/>
    <col min="6145" max="6145" width="44" style="2" customWidth="1"/>
    <col min="6146" max="6158" width="13.7109375" style="2" customWidth="1"/>
    <col min="6159" max="6400" width="11.42578125" style="2"/>
    <col min="6401" max="6401" width="44" style="2" customWidth="1"/>
    <col min="6402" max="6414" width="13.7109375" style="2" customWidth="1"/>
    <col min="6415" max="6656" width="11.42578125" style="2"/>
    <col min="6657" max="6657" width="44" style="2" customWidth="1"/>
    <col min="6658" max="6670" width="13.7109375" style="2" customWidth="1"/>
    <col min="6671" max="6912" width="11.42578125" style="2"/>
    <col min="6913" max="6913" width="44" style="2" customWidth="1"/>
    <col min="6914" max="6926" width="13.7109375" style="2" customWidth="1"/>
    <col min="6927" max="7168" width="11.42578125" style="2"/>
    <col min="7169" max="7169" width="44" style="2" customWidth="1"/>
    <col min="7170" max="7182" width="13.7109375" style="2" customWidth="1"/>
    <col min="7183" max="7424" width="11.42578125" style="2"/>
    <col min="7425" max="7425" width="44" style="2" customWidth="1"/>
    <col min="7426" max="7438" width="13.7109375" style="2" customWidth="1"/>
    <col min="7439" max="7680" width="11.42578125" style="2"/>
    <col min="7681" max="7681" width="44" style="2" customWidth="1"/>
    <col min="7682" max="7694" width="13.7109375" style="2" customWidth="1"/>
    <col min="7695" max="7936" width="11.42578125" style="2"/>
    <col min="7937" max="7937" width="44" style="2" customWidth="1"/>
    <col min="7938" max="7950" width="13.7109375" style="2" customWidth="1"/>
    <col min="7951" max="8192" width="11.42578125" style="2"/>
    <col min="8193" max="8193" width="44" style="2" customWidth="1"/>
    <col min="8194" max="8206" width="13.7109375" style="2" customWidth="1"/>
    <col min="8207" max="8448" width="11.42578125" style="2"/>
    <col min="8449" max="8449" width="44" style="2" customWidth="1"/>
    <col min="8450" max="8462" width="13.7109375" style="2" customWidth="1"/>
    <col min="8463" max="8704" width="11.42578125" style="2"/>
    <col min="8705" max="8705" width="44" style="2" customWidth="1"/>
    <col min="8706" max="8718" width="13.7109375" style="2" customWidth="1"/>
    <col min="8719" max="8960" width="11.42578125" style="2"/>
    <col min="8961" max="8961" width="44" style="2" customWidth="1"/>
    <col min="8962" max="8974" width="13.7109375" style="2" customWidth="1"/>
    <col min="8975" max="9216" width="11.42578125" style="2"/>
    <col min="9217" max="9217" width="44" style="2" customWidth="1"/>
    <col min="9218" max="9230" width="13.7109375" style="2" customWidth="1"/>
    <col min="9231" max="9472" width="11.42578125" style="2"/>
    <col min="9473" max="9473" width="44" style="2" customWidth="1"/>
    <col min="9474" max="9486" width="13.7109375" style="2" customWidth="1"/>
    <col min="9487" max="9728" width="11.42578125" style="2"/>
    <col min="9729" max="9729" width="44" style="2" customWidth="1"/>
    <col min="9730" max="9742" width="13.7109375" style="2" customWidth="1"/>
    <col min="9743" max="9984" width="11.42578125" style="2"/>
    <col min="9985" max="9985" width="44" style="2" customWidth="1"/>
    <col min="9986" max="9998" width="13.7109375" style="2" customWidth="1"/>
    <col min="9999" max="10240" width="11.42578125" style="2"/>
    <col min="10241" max="10241" width="44" style="2" customWidth="1"/>
    <col min="10242" max="10254" width="13.7109375" style="2" customWidth="1"/>
    <col min="10255" max="10496" width="11.42578125" style="2"/>
    <col min="10497" max="10497" width="44" style="2" customWidth="1"/>
    <col min="10498" max="10510" width="13.7109375" style="2" customWidth="1"/>
    <col min="10511" max="10752" width="11.42578125" style="2"/>
    <col min="10753" max="10753" width="44" style="2" customWidth="1"/>
    <col min="10754" max="10766" width="13.7109375" style="2" customWidth="1"/>
    <col min="10767" max="11008" width="11.42578125" style="2"/>
    <col min="11009" max="11009" width="44" style="2" customWidth="1"/>
    <col min="11010" max="11022" width="13.7109375" style="2" customWidth="1"/>
    <col min="11023" max="11264" width="11.42578125" style="2"/>
    <col min="11265" max="11265" width="44" style="2" customWidth="1"/>
    <col min="11266" max="11278" width="13.7109375" style="2" customWidth="1"/>
    <col min="11279" max="11520" width="11.42578125" style="2"/>
    <col min="11521" max="11521" width="44" style="2" customWidth="1"/>
    <col min="11522" max="11534" width="13.7109375" style="2" customWidth="1"/>
    <col min="11535" max="11776" width="11.42578125" style="2"/>
    <col min="11777" max="11777" width="44" style="2" customWidth="1"/>
    <col min="11778" max="11790" width="13.7109375" style="2" customWidth="1"/>
    <col min="11791" max="12032" width="11.42578125" style="2"/>
    <col min="12033" max="12033" width="44" style="2" customWidth="1"/>
    <col min="12034" max="12046" width="13.7109375" style="2" customWidth="1"/>
    <col min="12047" max="12288" width="11.42578125" style="2"/>
    <col min="12289" max="12289" width="44" style="2" customWidth="1"/>
    <col min="12290" max="12302" width="13.7109375" style="2" customWidth="1"/>
    <col min="12303" max="12544" width="11.42578125" style="2"/>
    <col min="12545" max="12545" width="44" style="2" customWidth="1"/>
    <col min="12546" max="12558" width="13.7109375" style="2" customWidth="1"/>
    <col min="12559" max="12800" width="11.42578125" style="2"/>
    <col min="12801" max="12801" width="44" style="2" customWidth="1"/>
    <col min="12802" max="12814" width="13.7109375" style="2" customWidth="1"/>
    <col min="12815" max="13056" width="11.42578125" style="2"/>
    <col min="13057" max="13057" width="44" style="2" customWidth="1"/>
    <col min="13058" max="13070" width="13.7109375" style="2" customWidth="1"/>
    <col min="13071" max="13312" width="11.42578125" style="2"/>
    <col min="13313" max="13313" width="44" style="2" customWidth="1"/>
    <col min="13314" max="13326" width="13.7109375" style="2" customWidth="1"/>
    <col min="13327" max="13568" width="11.42578125" style="2"/>
    <col min="13569" max="13569" width="44" style="2" customWidth="1"/>
    <col min="13570" max="13582" width="13.7109375" style="2" customWidth="1"/>
    <col min="13583" max="13824" width="11.42578125" style="2"/>
    <col min="13825" max="13825" width="44" style="2" customWidth="1"/>
    <col min="13826" max="13838" width="13.7109375" style="2" customWidth="1"/>
    <col min="13839" max="14080" width="11.42578125" style="2"/>
    <col min="14081" max="14081" width="44" style="2" customWidth="1"/>
    <col min="14082" max="14094" width="13.7109375" style="2" customWidth="1"/>
    <col min="14095" max="14336" width="11.42578125" style="2"/>
    <col min="14337" max="14337" width="44" style="2" customWidth="1"/>
    <col min="14338" max="14350" width="13.7109375" style="2" customWidth="1"/>
    <col min="14351" max="14592" width="11.42578125" style="2"/>
    <col min="14593" max="14593" width="44" style="2" customWidth="1"/>
    <col min="14594" max="14606" width="13.7109375" style="2" customWidth="1"/>
    <col min="14607" max="14848" width="11.42578125" style="2"/>
    <col min="14849" max="14849" width="44" style="2" customWidth="1"/>
    <col min="14850" max="14862" width="13.7109375" style="2" customWidth="1"/>
    <col min="14863" max="15104" width="11.42578125" style="2"/>
    <col min="15105" max="15105" width="44" style="2" customWidth="1"/>
    <col min="15106" max="15118" width="13.7109375" style="2" customWidth="1"/>
    <col min="15119" max="15360" width="11.42578125" style="2"/>
    <col min="15361" max="15361" width="44" style="2" customWidth="1"/>
    <col min="15362" max="15374" width="13.7109375" style="2" customWidth="1"/>
    <col min="15375" max="15616" width="11.42578125" style="2"/>
    <col min="15617" max="15617" width="44" style="2" customWidth="1"/>
    <col min="15618" max="15630" width="13.7109375" style="2" customWidth="1"/>
    <col min="15631" max="15872" width="11.42578125" style="2"/>
    <col min="15873" max="15873" width="44" style="2" customWidth="1"/>
    <col min="15874" max="15886" width="13.7109375" style="2" customWidth="1"/>
    <col min="15887" max="16128" width="11.42578125" style="2"/>
    <col min="16129" max="16129" width="44" style="2" customWidth="1"/>
    <col min="16130" max="16142" width="13.7109375" style="2" customWidth="1"/>
    <col min="16143" max="16384" width="11.42578125" style="2"/>
  </cols>
  <sheetData>
    <row r="1" spans="1:18" x14ac:dyDescent="0.2">
      <c r="A1" s="48" t="s">
        <v>0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</row>
    <row r="2" spans="1:18" x14ac:dyDescent="0.2">
      <c r="A2" s="48" t="s">
        <v>1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</row>
    <row r="3" spans="1:18" x14ac:dyDescent="0.2">
      <c r="A3" s="48" t="s">
        <v>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</row>
    <row r="4" spans="1:18" x14ac:dyDescent="0.2">
      <c r="A4" s="48" t="s">
        <v>3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8" x14ac:dyDescent="0.2">
      <c r="A5" s="48" t="s">
        <v>4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1"/>
      <c r="P5" s="1"/>
      <c r="Q5" s="1"/>
      <c r="R5" s="1"/>
    </row>
    <row r="6" spans="1:18" x14ac:dyDescent="0.2">
      <c r="A6" s="49" t="s">
        <v>122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</row>
    <row r="7" spans="1:18" x14ac:dyDescent="0.2">
      <c r="A7" s="28"/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</row>
    <row r="8" spans="1:18" x14ac:dyDescent="0.2">
      <c r="A8" s="3"/>
      <c r="B8" s="50" t="s">
        <v>120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</row>
    <row r="9" spans="1:18" ht="9" customHeight="1" x14ac:dyDescent="0.2">
      <c r="A9" s="56" t="s">
        <v>5</v>
      </c>
      <c r="B9" s="53"/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5"/>
    </row>
    <row r="10" spans="1:18" ht="9" customHeight="1" x14ac:dyDescent="0.2">
      <c r="A10" s="56"/>
      <c r="B10" s="43" t="s">
        <v>6</v>
      </c>
      <c r="C10" s="43" t="s">
        <v>7</v>
      </c>
      <c r="D10" s="43" t="s">
        <v>8</v>
      </c>
      <c r="E10" s="43" t="s">
        <v>9</v>
      </c>
      <c r="F10" s="43" t="s">
        <v>10</v>
      </c>
      <c r="G10" s="43" t="s">
        <v>11</v>
      </c>
      <c r="H10" s="43" t="s">
        <v>12</v>
      </c>
      <c r="I10" s="43" t="s">
        <v>13</v>
      </c>
      <c r="J10" s="43" t="s">
        <v>14</v>
      </c>
      <c r="K10" s="43" t="s">
        <v>15</v>
      </c>
      <c r="L10" s="43" t="s">
        <v>16</v>
      </c>
      <c r="M10" s="43" t="s">
        <v>17</v>
      </c>
      <c r="N10" s="45" t="s">
        <v>18</v>
      </c>
    </row>
    <row r="11" spans="1:18" ht="12.75" customHeight="1" x14ac:dyDescent="0.2">
      <c r="A11" s="4"/>
      <c r="B11" s="47"/>
      <c r="C11" s="44"/>
      <c r="D11" s="47"/>
      <c r="E11" s="44"/>
      <c r="F11" s="47"/>
      <c r="G11" s="44"/>
      <c r="H11" s="47"/>
      <c r="I11" s="44"/>
      <c r="J11" s="47"/>
      <c r="K11" s="44"/>
      <c r="L11" s="44"/>
      <c r="M11" s="44"/>
      <c r="N11" s="46"/>
    </row>
    <row r="12" spans="1:18" x14ac:dyDescent="0.2">
      <c r="A12" s="6" t="s">
        <v>19</v>
      </c>
      <c r="B12" s="29">
        <f t="shared" ref="B12:N12" si="0">SUM(B13:B14)</f>
        <v>1404.94</v>
      </c>
      <c r="C12" s="29">
        <f t="shared" si="0"/>
        <v>1802.8299999999997</v>
      </c>
      <c r="D12" s="29">
        <f t="shared" si="0"/>
        <v>1362.58</v>
      </c>
      <c r="E12" s="29">
        <f t="shared" si="0"/>
        <v>1870.3800000000006</v>
      </c>
      <c r="F12" s="29">
        <f t="shared" si="0"/>
        <v>1171.94</v>
      </c>
      <c r="G12" s="29">
        <f t="shared" si="0"/>
        <v>1656.0700000000011</v>
      </c>
      <c r="H12" s="29">
        <f t="shared" si="0"/>
        <v>1376.26</v>
      </c>
      <c r="I12" s="29">
        <f t="shared" si="0"/>
        <v>1351.4099999999994</v>
      </c>
      <c r="J12" s="29">
        <f t="shared" si="0"/>
        <v>1114.9199999999998</v>
      </c>
      <c r="K12" s="29">
        <f t="shared" si="0"/>
        <v>1619.6000000000008</v>
      </c>
      <c r="L12" s="29">
        <f t="shared" si="0"/>
        <v>1351.0300000000002</v>
      </c>
      <c r="M12" s="29">
        <f t="shared" si="0"/>
        <v>1133.21</v>
      </c>
      <c r="N12" s="29">
        <f t="shared" si="0"/>
        <v>17215.170000000002</v>
      </c>
    </row>
    <row r="13" spans="1:18" x14ac:dyDescent="0.2">
      <c r="A13" s="7" t="s">
        <v>20</v>
      </c>
      <c r="B13" s="23">
        <v>1246.9100000000001</v>
      </c>
      <c r="C13" s="23">
        <v>1627.2899999999997</v>
      </c>
      <c r="D13" s="23">
        <v>1214.79</v>
      </c>
      <c r="E13" s="23">
        <v>1731.1900000000005</v>
      </c>
      <c r="F13" s="23">
        <v>1019.89</v>
      </c>
      <c r="G13" s="23">
        <v>1385.7900000000009</v>
      </c>
      <c r="H13" s="23">
        <v>1268.4000000000001</v>
      </c>
      <c r="I13" s="23">
        <v>1039.2199999999993</v>
      </c>
      <c r="J13" s="23">
        <v>857.15999999999985</v>
      </c>
      <c r="K13" s="23">
        <v>1310.8700000000008</v>
      </c>
      <c r="L13" s="23">
        <v>1227.3500000000004</v>
      </c>
      <c r="M13" s="23">
        <v>1017.52</v>
      </c>
      <c r="N13" s="23">
        <f>SUM(B13:M13)</f>
        <v>14946.380000000001</v>
      </c>
    </row>
    <row r="14" spans="1:18" x14ac:dyDescent="0.2">
      <c r="A14" s="7" t="s">
        <v>21</v>
      </c>
      <c r="B14" s="23">
        <v>158.03</v>
      </c>
      <c r="C14" s="23">
        <v>175.54</v>
      </c>
      <c r="D14" s="23">
        <v>147.79000000000002</v>
      </c>
      <c r="E14" s="23">
        <v>139.18999999999994</v>
      </c>
      <c r="F14" s="23">
        <v>152.05000000000001</v>
      </c>
      <c r="G14" s="23">
        <v>270.28000000000009</v>
      </c>
      <c r="H14" s="23">
        <v>107.86</v>
      </c>
      <c r="I14" s="23">
        <v>312.19000000000005</v>
      </c>
      <c r="J14" s="23">
        <v>257.76</v>
      </c>
      <c r="K14" s="23">
        <v>308.73</v>
      </c>
      <c r="L14" s="23">
        <v>123.67999999999984</v>
      </c>
      <c r="M14" s="23">
        <v>115.69</v>
      </c>
      <c r="N14" s="23">
        <f>SUM(B14:M14)</f>
        <v>2268.79</v>
      </c>
    </row>
    <row r="15" spans="1:18" ht="3.75" customHeight="1" x14ac:dyDescent="0.2">
      <c r="A15" s="7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8" x14ac:dyDescent="0.2">
      <c r="A16" s="8" t="s">
        <v>22</v>
      </c>
      <c r="B16" s="29">
        <f>+B17+B25+B40</f>
        <v>90218.86</v>
      </c>
      <c r="C16" s="29">
        <f t="shared" ref="C16:N16" si="1">+C17+C25+C40</f>
        <v>95306.920000000013</v>
      </c>
      <c r="D16" s="29">
        <f t="shared" si="1"/>
        <v>93231.35</v>
      </c>
      <c r="E16" s="29">
        <f t="shared" si="1"/>
        <v>89121.72</v>
      </c>
      <c r="F16" s="29">
        <f t="shared" si="1"/>
        <v>91605.469999999987</v>
      </c>
      <c r="G16" s="29">
        <f>+G17+G25+G40</f>
        <v>91488.22000000003</v>
      </c>
      <c r="H16" s="29">
        <f t="shared" si="1"/>
        <v>88079.37</v>
      </c>
      <c r="I16" s="29">
        <f t="shared" si="1"/>
        <v>96399.52</v>
      </c>
      <c r="J16" s="29">
        <f t="shared" si="1"/>
        <v>85670.18</v>
      </c>
      <c r="K16" s="29">
        <f t="shared" si="1"/>
        <v>84677.340000000026</v>
      </c>
      <c r="L16" s="29">
        <f>+L17+L25+L40</f>
        <v>88454.260000000024</v>
      </c>
      <c r="M16" s="29">
        <f t="shared" ref="M16" si="2">+M17+M25+M40</f>
        <v>112228.21</v>
      </c>
      <c r="N16" s="29">
        <f t="shared" si="1"/>
        <v>1106481.4199999997</v>
      </c>
    </row>
    <row r="17" spans="1:14" x14ac:dyDescent="0.2">
      <c r="A17" s="9" t="s">
        <v>23</v>
      </c>
      <c r="B17" s="30">
        <f>SUM(B18:B23)</f>
        <v>1036.1600000000001</v>
      </c>
      <c r="C17" s="30">
        <f t="shared" ref="C17:N17" si="3">SUM(C18:C23)</f>
        <v>1032.6699999999998</v>
      </c>
      <c r="D17" s="30">
        <f t="shared" si="3"/>
        <v>843.98999999999978</v>
      </c>
      <c r="E17" s="30">
        <f t="shared" si="3"/>
        <v>920.4200000000003</v>
      </c>
      <c r="F17" s="30">
        <f t="shared" si="3"/>
        <v>761.41</v>
      </c>
      <c r="G17" s="30">
        <f>SUM(G18:G23)</f>
        <v>1364.2100000000009</v>
      </c>
      <c r="H17" s="30">
        <f t="shared" si="3"/>
        <v>1332.5899999999992</v>
      </c>
      <c r="I17" s="30">
        <f t="shared" si="3"/>
        <v>1426.3100000000002</v>
      </c>
      <c r="J17" s="30">
        <f t="shared" si="3"/>
        <v>724.03999999999974</v>
      </c>
      <c r="K17" s="30">
        <f t="shared" si="3"/>
        <v>658.79000000000065</v>
      </c>
      <c r="L17" s="30">
        <f>SUM(L18:L23)</f>
        <v>1362.3</v>
      </c>
      <c r="M17" s="30">
        <f t="shared" ref="M17" si="4">SUM(M18:M23)</f>
        <v>1591.1100000000001</v>
      </c>
      <c r="N17" s="30">
        <f t="shared" si="3"/>
        <v>13054</v>
      </c>
    </row>
    <row r="18" spans="1:14" x14ac:dyDescent="0.2">
      <c r="A18" s="7" t="s">
        <v>24</v>
      </c>
      <c r="B18" s="23">
        <v>970.77</v>
      </c>
      <c r="C18" s="23">
        <v>959.58999999999992</v>
      </c>
      <c r="D18" s="23">
        <v>748.62999999999988</v>
      </c>
      <c r="E18" s="23">
        <v>842.14000000000033</v>
      </c>
      <c r="F18" s="23">
        <v>701.85</v>
      </c>
      <c r="G18" s="23">
        <v>982.8700000000008</v>
      </c>
      <c r="H18" s="23">
        <v>1027.8499999999995</v>
      </c>
      <c r="I18" s="23">
        <v>1271.0100000000002</v>
      </c>
      <c r="J18" s="23">
        <v>653.81999999999971</v>
      </c>
      <c r="K18" s="23">
        <v>521.24000000000069</v>
      </c>
      <c r="L18" s="23">
        <v>1065.1599999999999</v>
      </c>
      <c r="M18" s="23">
        <v>1240.83</v>
      </c>
      <c r="N18" s="23">
        <f t="shared" ref="N18:N23" si="5">SUM(B18:M18)</f>
        <v>10985.76</v>
      </c>
    </row>
    <row r="19" spans="1:14" x14ac:dyDescent="0.2">
      <c r="A19" s="7" t="s">
        <v>25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f t="shared" si="5"/>
        <v>0</v>
      </c>
    </row>
    <row r="20" spans="1:14" x14ac:dyDescent="0.2">
      <c r="A20" s="7" t="s">
        <v>26</v>
      </c>
      <c r="B20" s="23">
        <v>10.83</v>
      </c>
      <c r="C20" s="23">
        <v>10.029999999999999</v>
      </c>
      <c r="D20" s="23">
        <v>20.18</v>
      </c>
      <c r="E20" s="23">
        <v>13.57</v>
      </c>
      <c r="F20" s="23">
        <v>11.03</v>
      </c>
      <c r="G20" s="23">
        <v>19.939999999999998</v>
      </c>
      <c r="H20" s="23">
        <v>14.070000000000007</v>
      </c>
      <c r="I20" s="23">
        <v>5.5699999999999932</v>
      </c>
      <c r="J20" s="23">
        <v>18.599999999999994</v>
      </c>
      <c r="K20" s="23">
        <v>67.84</v>
      </c>
      <c r="L20" s="23">
        <v>9.9499999999999993</v>
      </c>
      <c r="M20" s="23">
        <v>19.88</v>
      </c>
      <c r="N20" s="23">
        <f t="shared" si="5"/>
        <v>221.48999999999998</v>
      </c>
    </row>
    <row r="21" spans="1:14" x14ac:dyDescent="0.2">
      <c r="A21" s="7" t="s">
        <v>27</v>
      </c>
      <c r="B21" s="23">
        <v>33.97</v>
      </c>
      <c r="C21" s="23">
        <v>44.930000000000007</v>
      </c>
      <c r="D21" s="23">
        <v>53.650000000000006</v>
      </c>
      <c r="E21" s="23">
        <v>49.179999999999978</v>
      </c>
      <c r="F21" s="23">
        <v>32.18</v>
      </c>
      <c r="G21" s="23">
        <v>164.13000000000002</v>
      </c>
      <c r="H21" s="23">
        <v>38.359999999999957</v>
      </c>
      <c r="I21" s="23">
        <v>134.49</v>
      </c>
      <c r="J21" s="23">
        <v>24.220000000000027</v>
      </c>
      <c r="K21" s="23">
        <v>52.449999999999932</v>
      </c>
      <c r="L21" s="23">
        <v>269.25</v>
      </c>
      <c r="M21" s="23">
        <v>45.88</v>
      </c>
      <c r="N21" s="23">
        <f t="shared" si="5"/>
        <v>942.68999999999994</v>
      </c>
    </row>
    <row r="22" spans="1:14" x14ac:dyDescent="0.2">
      <c r="A22" s="7" t="s">
        <v>28</v>
      </c>
      <c r="B22" s="23">
        <v>0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f t="shared" si="5"/>
        <v>0</v>
      </c>
    </row>
    <row r="23" spans="1:14" x14ac:dyDescent="0.2">
      <c r="A23" s="10" t="s">
        <v>29</v>
      </c>
      <c r="B23" s="23">
        <v>20.59</v>
      </c>
      <c r="C23" s="23">
        <v>18.12</v>
      </c>
      <c r="D23" s="23">
        <v>21.53</v>
      </c>
      <c r="E23" s="23">
        <v>15.529999999999994</v>
      </c>
      <c r="F23" s="23">
        <v>16.350000000000001</v>
      </c>
      <c r="G23" s="23">
        <v>197.26999999999998</v>
      </c>
      <c r="H23" s="23">
        <v>252.31000000000006</v>
      </c>
      <c r="I23" s="23">
        <v>15.240000000000009</v>
      </c>
      <c r="J23" s="23">
        <v>27.399999999999977</v>
      </c>
      <c r="K23" s="23">
        <v>17.259999999999991</v>
      </c>
      <c r="L23" s="23">
        <v>17.940000000000001</v>
      </c>
      <c r="M23" s="23">
        <v>284.52</v>
      </c>
      <c r="N23" s="23">
        <f t="shared" si="5"/>
        <v>904.06000000000006</v>
      </c>
    </row>
    <row r="24" spans="1:14" ht="3.95" customHeight="1" x14ac:dyDescent="0.2">
      <c r="A24" s="7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 x14ac:dyDescent="0.2">
      <c r="A25" s="9" t="s">
        <v>30</v>
      </c>
      <c r="B25" s="30">
        <f>SUM(B26:B38)</f>
        <v>483.44</v>
      </c>
      <c r="C25" s="30">
        <f t="shared" ref="C25:N25" si="6">SUM(C26:C38)</f>
        <v>219.07999999999998</v>
      </c>
      <c r="D25" s="30">
        <f t="shared" si="6"/>
        <v>209.86999999999995</v>
      </c>
      <c r="E25" s="30">
        <f t="shared" si="6"/>
        <v>464.63000000000005</v>
      </c>
      <c r="F25" s="30">
        <f t="shared" si="6"/>
        <v>432.21</v>
      </c>
      <c r="G25" s="30">
        <f t="shared" si="6"/>
        <v>355.12</v>
      </c>
      <c r="H25" s="30">
        <f t="shared" si="6"/>
        <v>433.18000000000006</v>
      </c>
      <c r="I25" s="30">
        <f t="shared" si="6"/>
        <v>227.29999999999984</v>
      </c>
      <c r="J25" s="30">
        <f t="shared" si="6"/>
        <v>216.39</v>
      </c>
      <c r="K25" s="30">
        <f t="shared" si="6"/>
        <v>224.60000000000022</v>
      </c>
      <c r="L25" s="30">
        <f t="shared" si="6"/>
        <v>194.36</v>
      </c>
      <c r="M25" s="30">
        <f t="shared" si="6"/>
        <v>262.25</v>
      </c>
      <c r="N25" s="30">
        <f t="shared" si="6"/>
        <v>3722.4300000000003</v>
      </c>
    </row>
    <row r="26" spans="1:14" ht="12.75" customHeight="1" x14ac:dyDescent="0.2">
      <c r="A26" s="11" t="s">
        <v>31</v>
      </c>
      <c r="B26" s="23">
        <v>0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1.1399999999999999</v>
      </c>
      <c r="K26" s="23">
        <v>0</v>
      </c>
      <c r="L26" s="23">
        <v>0</v>
      </c>
      <c r="M26" s="23">
        <v>0</v>
      </c>
      <c r="N26" s="23">
        <f t="shared" ref="N26:N38" si="7">SUM(B26:M26)</f>
        <v>1.1399999999999999</v>
      </c>
    </row>
    <row r="27" spans="1:14" ht="12.75" customHeight="1" x14ac:dyDescent="0.2">
      <c r="A27" s="11" t="s">
        <v>32</v>
      </c>
      <c r="B27" s="23">
        <v>0</v>
      </c>
      <c r="C27" s="23">
        <v>0</v>
      </c>
      <c r="D27" s="23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f t="shared" si="7"/>
        <v>0</v>
      </c>
    </row>
    <row r="28" spans="1:14" ht="12.75" customHeight="1" x14ac:dyDescent="0.2">
      <c r="A28" s="11" t="s">
        <v>33</v>
      </c>
      <c r="B28" s="23">
        <v>9.01</v>
      </c>
      <c r="C28" s="23">
        <v>3.0999999999999996</v>
      </c>
      <c r="D28" s="23">
        <v>5.8900000000000006</v>
      </c>
      <c r="E28" s="23">
        <v>3.5599999999999987</v>
      </c>
      <c r="F28" s="23">
        <v>5.0599999999999996</v>
      </c>
      <c r="G28" s="23">
        <v>3.2399999999999984</v>
      </c>
      <c r="H28" s="23">
        <v>2.5200000000000031</v>
      </c>
      <c r="I28" s="23">
        <v>5.3999999999999986</v>
      </c>
      <c r="J28" s="23">
        <v>7.4099999999999966</v>
      </c>
      <c r="K28" s="23">
        <v>6.0800000000000054</v>
      </c>
      <c r="L28" s="23">
        <v>5.3299999999999983</v>
      </c>
      <c r="M28" s="23">
        <v>2.95</v>
      </c>
      <c r="N28" s="23">
        <f t="shared" si="7"/>
        <v>59.55</v>
      </c>
    </row>
    <row r="29" spans="1:14" ht="12.75" customHeight="1" x14ac:dyDescent="0.2">
      <c r="A29" s="11" t="s">
        <v>34</v>
      </c>
      <c r="B29" s="23">
        <v>0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f t="shared" si="7"/>
        <v>0</v>
      </c>
    </row>
    <row r="30" spans="1:14" ht="12.75" customHeight="1" x14ac:dyDescent="0.2">
      <c r="A30" s="11" t="s">
        <v>35</v>
      </c>
      <c r="B30" s="23">
        <v>0</v>
      </c>
      <c r="C30" s="23">
        <v>0</v>
      </c>
      <c r="D30" s="23">
        <v>0</v>
      </c>
      <c r="E30" s="23">
        <v>0</v>
      </c>
      <c r="F30" s="23">
        <v>95.37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f t="shared" si="7"/>
        <v>95.37</v>
      </c>
    </row>
    <row r="31" spans="1:14" ht="12.75" customHeight="1" x14ac:dyDescent="0.2">
      <c r="A31" s="11" t="s">
        <v>36</v>
      </c>
      <c r="B31" s="23">
        <v>4.97</v>
      </c>
      <c r="C31" s="23">
        <v>10.36</v>
      </c>
      <c r="D31" s="23">
        <v>10.220000000000001</v>
      </c>
      <c r="E31" s="23">
        <v>0</v>
      </c>
      <c r="F31" s="23">
        <v>6.74</v>
      </c>
      <c r="G31" s="23">
        <v>0</v>
      </c>
      <c r="H31" s="23">
        <v>3.3800000000000026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f t="shared" si="7"/>
        <v>35.67</v>
      </c>
    </row>
    <row r="32" spans="1:14" ht="12.75" customHeight="1" x14ac:dyDescent="0.2">
      <c r="A32" s="11" t="s">
        <v>37</v>
      </c>
      <c r="B32" s="23">
        <v>1.04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f t="shared" si="7"/>
        <v>1.04</v>
      </c>
    </row>
    <row r="33" spans="1:14" ht="12.75" customHeight="1" x14ac:dyDescent="0.2">
      <c r="A33" s="11" t="s">
        <v>38</v>
      </c>
      <c r="B33" s="23">
        <v>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f t="shared" si="7"/>
        <v>0</v>
      </c>
    </row>
    <row r="34" spans="1:14" ht="12.75" customHeight="1" x14ac:dyDescent="0.2">
      <c r="A34" s="11" t="s">
        <v>39</v>
      </c>
      <c r="B34" s="23">
        <v>0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f t="shared" si="7"/>
        <v>0</v>
      </c>
    </row>
    <row r="35" spans="1:14" ht="12.75" customHeight="1" x14ac:dyDescent="0.2">
      <c r="A35" s="11" t="s">
        <v>40</v>
      </c>
      <c r="B35" s="23">
        <v>377.17</v>
      </c>
      <c r="C35" s="23">
        <v>85.96999999999997</v>
      </c>
      <c r="D35" s="23">
        <v>96.169999999999959</v>
      </c>
      <c r="E35" s="23">
        <v>211.92000000000007</v>
      </c>
      <c r="F35" s="23">
        <v>248.47</v>
      </c>
      <c r="G35" s="23">
        <v>253.08999999999992</v>
      </c>
      <c r="H35" s="23">
        <v>214.88000000000011</v>
      </c>
      <c r="I35" s="23">
        <v>142.65999999999985</v>
      </c>
      <c r="J35" s="23">
        <v>69.670000000000073</v>
      </c>
      <c r="K35" s="23">
        <v>84.680000000000064</v>
      </c>
      <c r="L35" s="23">
        <v>91.220000000000027</v>
      </c>
      <c r="M35" s="23">
        <v>155.72</v>
      </c>
      <c r="N35" s="23">
        <f t="shared" si="7"/>
        <v>2031.6200000000001</v>
      </c>
    </row>
    <row r="36" spans="1:14" ht="12.75" customHeight="1" x14ac:dyDescent="0.2">
      <c r="A36" s="11" t="s">
        <v>41</v>
      </c>
      <c r="B36" s="23">
        <v>3.17</v>
      </c>
      <c r="C36" s="23">
        <v>16.729999999999997</v>
      </c>
      <c r="D36" s="23">
        <v>11.450000000000003</v>
      </c>
      <c r="E36" s="23">
        <v>6.740000000000002</v>
      </c>
      <c r="F36" s="23">
        <v>5.09</v>
      </c>
      <c r="G36" s="23">
        <v>5.1300000000000026</v>
      </c>
      <c r="H36" s="23">
        <v>5.0799999999999983</v>
      </c>
      <c r="I36" s="23">
        <v>3.4500000000000028</v>
      </c>
      <c r="J36" s="23">
        <v>57.349999999999994</v>
      </c>
      <c r="K36" s="23">
        <v>0</v>
      </c>
      <c r="L36" s="23">
        <v>0</v>
      </c>
      <c r="M36" s="23">
        <v>0</v>
      </c>
      <c r="N36" s="23">
        <f t="shared" si="7"/>
        <v>114.19</v>
      </c>
    </row>
    <row r="37" spans="1:14" ht="12.75" customHeight="1" x14ac:dyDescent="0.2">
      <c r="A37" s="11" t="s">
        <v>42</v>
      </c>
      <c r="B37" s="23">
        <v>0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f t="shared" si="7"/>
        <v>0</v>
      </c>
    </row>
    <row r="38" spans="1:14" ht="12.75" customHeight="1" x14ac:dyDescent="0.2">
      <c r="A38" s="11" t="s">
        <v>43</v>
      </c>
      <c r="B38" s="23">
        <v>88.08</v>
      </c>
      <c r="C38" s="23">
        <v>102.92</v>
      </c>
      <c r="D38" s="23">
        <v>86.139999999999986</v>
      </c>
      <c r="E38" s="23">
        <v>242.40999999999997</v>
      </c>
      <c r="F38" s="23">
        <v>71.48</v>
      </c>
      <c r="G38" s="23">
        <v>93.660000000000082</v>
      </c>
      <c r="H38" s="23">
        <v>207.31999999999994</v>
      </c>
      <c r="I38" s="23">
        <v>75.789999999999964</v>
      </c>
      <c r="J38" s="23">
        <v>80.819999999999936</v>
      </c>
      <c r="K38" s="23">
        <v>133.84000000000015</v>
      </c>
      <c r="L38" s="23">
        <v>97.81</v>
      </c>
      <c r="M38" s="23">
        <v>103.58</v>
      </c>
      <c r="N38" s="23">
        <f t="shared" si="7"/>
        <v>1383.85</v>
      </c>
    </row>
    <row r="39" spans="1:14" ht="3.75" customHeight="1" x14ac:dyDescent="0.2">
      <c r="A39" s="11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</row>
    <row r="40" spans="1:14" ht="12.75" customHeight="1" x14ac:dyDescent="0.2">
      <c r="A40" s="12" t="s">
        <v>44</v>
      </c>
      <c r="B40" s="30">
        <f>SUM(B41+B42+B43+B48+B50+B55+B62+B72+B74+B76+B78+B85+B88)</f>
        <v>88699.26</v>
      </c>
      <c r="C40" s="30">
        <f t="shared" ref="C40:N40" si="8">SUM(C41+C42+C43+C48+C50+C55+C62+C72+C74+C76+C78+C85+C88)</f>
        <v>94055.170000000013</v>
      </c>
      <c r="D40" s="30">
        <f t="shared" si="8"/>
        <v>92177.49</v>
      </c>
      <c r="E40" s="30">
        <f t="shared" si="8"/>
        <v>87736.67</v>
      </c>
      <c r="F40" s="30">
        <f t="shared" si="8"/>
        <v>90411.849999999991</v>
      </c>
      <c r="G40" s="30">
        <f t="shared" si="8"/>
        <v>89768.890000000029</v>
      </c>
      <c r="H40" s="30">
        <f t="shared" si="8"/>
        <v>86313.599999999991</v>
      </c>
      <c r="I40" s="30">
        <f t="shared" si="8"/>
        <v>94745.91</v>
      </c>
      <c r="J40" s="30">
        <f t="shared" si="8"/>
        <v>84729.75</v>
      </c>
      <c r="K40" s="30">
        <f t="shared" si="8"/>
        <v>83793.950000000026</v>
      </c>
      <c r="L40" s="30">
        <f t="shared" si="8"/>
        <v>86897.60000000002</v>
      </c>
      <c r="M40" s="30">
        <f t="shared" ref="M40" si="9">SUM(M41+M42+M43+M48+M50+M55+M62+M72+M74+M76+M78+M85+M88)</f>
        <v>110374.85</v>
      </c>
      <c r="N40" s="30">
        <f t="shared" si="8"/>
        <v>1089704.9899999998</v>
      </c>
    </row>
    <row r="41" spans="1:14" ht="12.75" customHeight="1" x14ac:dyDescent="0.2">
      <c r="A41" s="11" t="s">
        <v>45</v>
      </c>
      <c r="B41" s="23">
        <v>0</v>
      </c>
      <c r="C41" s="23">
        <v>0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f>SUM(B41:M41)</f>
        <v>0</v>
      </c>
    </row>
    <row r="42" spans="1:14" ht="12.75" customHeight="1" x14ac:dyDescent="0.2">
      <c r="A42" s="11" t="s">
        <v>46</v>
      </c>
      <c r="B42" s="23">
        <v>0</v>
      </c>
      <c r="C42" s="23">
        <v>0</v>
      </c>
      <c r="D42" s="23">
        <v>0</v>
      </c>
      <c r="E42" s="23">
        <v>0</v>
      </c>
      <c r="F42" s="23">
        <v>0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f>SUM(B42:M42)</f>
        <v>0</v>
      </c>
    </row>
    <row r="43" spans="1:14" ht="12.75" customHeight="1" x14ac:dyDescent="0.2">
      <c r="A43" s="13" t="s">
        <v>47</v>
      </c>
      <c r="B43" s="30">
        <f>SUM(B44:B47)</f>
        <v>1532.46</v>
      </c>
      <c r="C43" s="30">
        <f t="shared" ref="C43:N43" si="10">SUM(C44:C47)</f>
        <v>2234.3799999999997</v>
      </c>
      <c r="D43" s="30">
        <f t="shared" si="10"/>
        <v>1727.37</v>
      </c>
      <c r="E43" s="30">
        <f t="shared" si="10"/>
        <v>1434.13</v>
      </c>
      <c r="F43" s="30">
        <f t="shared" si="10"/>
        <v>1723.83</v>
      </c>
      <c r="G43" s="30">
        <f t="shared" si="10"/>
        <v>1668.21</v>
      </c>
      <c r="H43" s="30">
        <f t="shared" si="10"/>
        <v>1691.78</v>
      </c>
      <c r="I43" s="30">
        <f t="shared" si="10"/>
        <v>1876.1599999999996</v>
      </c>
      <c r="J43" s="30">
        <f t="shared" si="10"/>
        <v>2107.7300000000005</v>
      </c>
      <c r="K43" s="30">
        <f t="shared" si="10"/>
        <v>1522.7499999999995</v>
      </c>
      <c r="L43" s="30">
        <f t="shared" si="10"/>
        <v>1537.1999999999998</v>
      </c>
      <c r="M43" s="30">
        <f t="shared" si="10"/>
        <v>1675.65</v>
      </c>
      <c r="N43" s="30">
        <f t="shared" si="10"/>
        <v>20731.650000000001</v>
      </c>
    </row>
    <row r="44" spans="1:14" ht="12.75" customHeight="1" x14ac:dyDescent="0.2">
      <c r="A44" s="11" t="s">
        <v>48</v>
      </c>
      <c r="B44" s="23">
        <v>38</v>
      </c>
      <c r="C44" s="23">
        <v>47.959999999999994</v>
      </c>
      <c r="D44" s="23">
        <v>35.830000000000013</v>
      </c>
      <c r="E44" s="23">
        <v>21.939999999999984</v>
      </c>
      <c r="F44" s="23">
        <v>71.790000000000006</v>
      </c>
      <c r="G44" s="23">
        <v>34.869999999999976</v>
      </c>
      <c r="H44" s="23">
        <v>17.490000000000009</v>
      </c>
      <c r="I44" s="23">
        <v>39.620000000000005</v>
      </c>
      <c r="J44" s="23">
        <v>66.160000000000025</v>
      </c>
      <c r="K44" s="23">
        <v>13.639999999999986</v>
      </c>
      <c r="L44" s="23">
        <v>31.370000000000005</v>
      </c>
      <c r="M44" s="23">
        <v>28.6</v>
      </c>
      <c r="N44" s="23">
        <f>SUM(B44:M44)</f>
        <v>447.27000000000004</v>
      </c>
    </row>
    <row r="45" spans="1:14" ht="12.75" customHeight="1" x14ac:dyDescent="0.2">
      <c r="A45" s="11" t="s">
        <v>49</v>
      </c>
      <c r="B45" s="23">
        <v>0</v>
      </c>
      <c r="C45" s="23">
        <v>0</v>
      </c>
      <c r="D45" s="23">
        <v>7.0000000000000007E-2</v>
      </c>
      <c r="E45" s="23">
        <v>0</v>
      </c>
      <c r="F45" s="23">
        <v>0</v>
      </c>
      <c r="G45" s="23">
        <v>0</v>
      </c>
      <c r="H45" s="23">
        <v>0</v>
      </c>
      <c r="I45" s="23">
        <v>0.1</v>
      </c>
      <c r="J45" s="23">
        <v>0</v>
      </c>
      <c r="K45" s="23">
        <v>0</v>
      </c>
      <c r="L45" s="23">
        <v>0</v>
      </c>
      <c r="M45" s="23">
        <v>0</v>
      </c>
      <c r="N45" s="23">
        <f>SUM(B45:M45)</f>
        <v>0.17</v>
      </c>
    </row>
    <row r="46" spans="1:14" ht="12.75" customHeight="1" x14ac:dyDescent="0.2">
      <c r="A46" s="11" t="s">
        <v>50</v>
      </c>
      <c r="B46" s="23">
        <v>639.08000000000004</v>
      </c>
      <c r="C46" s="23">
        <v>1083.4299999999998</v>
      </c>
      <c r="D46" s="23">
        <v>806.89999999999986</v>
      </c>
      <c r="E46" s="23">
        <v>707.38000000000011</v>
      </c>
      <c r="F46" s="23">
        <v>722.13</v>
      </c>
      <c r="G46" s="23">
        <v>785.43000000000029</v>
      </c>
      <c r="H46" s="23">
        <v>733.17000000000007</v>
      </c>
      <c r="I46" s="23">
        <v>795.6899999999996</v>
      </c>
      <c r="J46" s="23">
        <v>1185.4099999999999</v>
      </c>
      <c r="K46" s="23">
        <v>533.79</v>
      </c>
      <c r="L46" s="23">
        <v>721.8</v>
      </c>
      <c r="M46" s="23">
        <v>679.49</v>
      </c>
      <c r="N46" s="23">
        <f>SUM(B46:M46)</f>
        <v>9393.6999999999989</v>
      </c>
    </row>
    <row r="47" spans="1:14" ht="12.75" customHeight="1" x14ac:dyDescent="0.2">
      <c r="A47" s="11" t="s">
        <v>51</v>
      </c>
      <c r="B47" s="23">
        <v>855.38</v>
      </c>
      <c r="C47" s="23">
        <v>1102.9899999999998</v>
      </c>
      <c r="D47" s="23">
        <v>884.57000000000016</v>
      </c>
      <c r="E47" s="23">
        <v>704.81</v>
      </c>
      <c r="F47" s="23">
        <v>929.91</v>
      </c>
      <c r="G47" s="23">
        <v>847.90999999999985</v>
      </c>
      <c r="H47" s="23">
        <v>941.11999999999989</v>
      </c>
      <c r="I47" s="23">
        <v>1040.75</v>
      </c>
      <c r="J47" s="23">
        <v>856.16000000000076</v>
      </c>
      <c r="K47" s="23">
        <v>975.31999999999971</v>
      </c>
      <c r="L47" s="23">
        <v>784.03</v>
      </c>
      <c r="M47" s="23">
        <v>967.56</v>
      </c>
      <c r="N47" s="23">
        <f>SUM(B47:M47)</f>
        <v>10890.51</v>
      </c>
    </row>
    <row r="48" spans="1:14" ht="12.75" customHeight="1" x14ac:dyDescent="0.2">
      <c r="A48" s="13" t="s">
        <v>52</v>
      </c>
      <c r="B48" s="30">
        <f>SUM(B49)</f>
        <v>1115.25</v>
      </c>
      <c r="C48" s="30">
        <f t="shared" ref="C48:N48" si="11">SUM(C49)</f>
        <v>1064.6300000000001</v>
      </c>
      <c r="D48" s="30">
        <f t="shared" si="11"/>
        <v>951.86</v>
      </c>
      <c r="E48" s="30">
        <f t="shared" si="11"/>
        <v>866.58</v>
      </c>
      <c r="F48" s="30">
        <f t="shared" si="11"/>
        <v>614.66999999999996</v>
      </c>
      <c r="G48" s="30">
        <f t="shared" si="11"/>
        <v>1213.7200000000003</v>
      </c>
      <c r="H48" s="30">
        <f t="shared" si="11"/>
        <v>1050.8499999999999</v>
      </c>
      <c r="I48" s="30">
        <f t="shared" si="11"/>
        <v>672.48</v>
      </c>
      <c r="J48" s="30">
        <f t="shared" si="11"/>
        <v>750.04</v>
      </c>
      <c r="K48" s="30">
        <f t="shared" si="11"/>
        <v>604.36</v>
      </c>
      <c r="L48" s="30">
        <f t="shared" si="11"/>
        <v>749.06999999999971</v>
      </c>
      <c r="M48" s="30">
        <f t="shared" si="11"/>
        <v>1332.57</v>
      </c>
      <c r="N48" s="30">
        <f t="shared" si="11"/>
        <v>10986.079999999998</v>
      </c>
    </row>
    <row r="49" spans="1:14" ht="12.75" customHeight="1" x14ac:dyDescent="0.2">
      <c r="A49" s="11" t="s">
        <v>53</v>
      </c>
      <c r="B49" s="23">
        <v>1115.25</v>
      </c>
      <c r="C49" s="23">
        <v>1064.6300000000001</v>
      </c>
      <c r="D49" s="23">
        <v>951.86</v>
      </c>
      <c r="E49" s="23">
        <v>866.58</v>
      </c>
      <c r="F49" s="23">
        <v>614.66999999999996</v>
      </c>
      <c r="G49" s="23">
        <v>1213.7200000000003</v>
      </c>
      <c r="H49" s="23">
        <v>1050.8499999999999</v>
      </c>
      <c r="I49" s="23">
        <v>672.48</v>
      </c>
      <c r="J49" s="23">
        <v>750.04</v>
      </c>
      <c r="K49" s="23">
        <v>604.36</v>
      </c>
      <c r="L49" s="23">
        <v>749.06999999999971</v>
      </c>
      <c r="M49" s="23">
        <v>1332.57</v>
      </c>
      <c r="N49" s="23">
        <f>SUM(B49:M49)</f>
        <v>10986.079999999998</v>
      </c>
    </row>
    <row r="50" spans="1:14" ht="12.75" customHeight="1" x14ac:dyDescent="0.2">
      <c r="A50" s="13" t="s">
        <v>54</v>
      </c>
      <c r="B50" s="30">
        <f>SUM(B51:B54)</f>
        <v>160.22</v>
      </c>
      <c r="C50" s="30">
        <f t="shared" ref="C50:N50" si="12">SUM(C51:C54)</f>
        <v>104.94</v>
      </c>
      <c r="D50" s="30">
        <f t="shared" si="12"/>
        <v>89.55</v>
      </c>
      <c r="E50" s="30">
        <f t="shared" si="12"/>
        <v>57.06</v>
      </c>
      <c r="F50" s="30">
        <f t="shared" si="12"/>
        <v>81.52</v>
      </c>
      <c r="G50" s="30">
        <f t="shared" si="12"/>
        <v>16.91</v>
      </c>
      <c r="H50" s="30">
        <f t="shared" si="12"/>
        <v>146.44999999999999</v>
      </c>
      <c r="I50" s="30">
        <f t="shared" si="12"/>
        <v>29.209999999999923</v>
      </c>
      <c r="J50" s="30">
        <f t="shared" si="12"/>
        <v>15.28</v>
      </c>
      <c r="K50" s="30">
        <f t="shared" si="12"/>
        <v>110.09</v>
      </c>
      <c r="L50" s="30">
        <f t="shared" si="12"/>
        <v>26.01</v>
      </c>
      <c r="M50" s="30">
        <f t="shared" si="12"/>
        <v>305.13</v>
      </c>
      <c r="N50" s="30">
        <f t="shared" si="12"/>
        <v>1142.3700000000001</v>
      </c>
    </row>
    <row r="51" spans="1:14" ht="12.75" customHeight="1" x14ac:dyDescent="0.2">
      <c r="A51" s="14" t="s">
        <v>55</v>
      </c>
      <c r="B51" s="23">
        <v>2.34</v>
      </c>
      <c r="C51" s="23">
        <v>0</v>
      </c>
      <c r="D51" s="23">
        <v>0</v>
      </c>
      <c r="E51" s="23">
        <v>0</v>
      </c>
      <c r="F51" s="23">
        <v>0</v>
      </c>
      <c r="G51" s="23">
        <v>0.41000000000000014</v>
      </c>
      <c r="H51" s="23">
        <v>0</v>
      </c>
      <c r="I51" s="23">
        <v>0</v>
      </c>
      <c r="J51" s="23">
        <v>0</v>
      </c>
      <c r="K51" s="23">
        <v>0</v>
      </c>
      <c r="L51" s="23">
        <v>14.190000000000001</v>
      </c>
      <c r="M51" s="23">
        <v>0</v>
      </c>
      <c r="N51" s="23">
        <f>SUM(B51:M51)</f>
        <v>16.940000000000001</v>
      </c>
    </row>
    <row r="52" spans="1:14" ht="12.75" customHeight="1" x14ac:dyDescent="0.2">
      <c r="A52" s="14" t="s">
        <v>56</v>
      </c>
      <c r="B52" s="23">
        <v>0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f>SUM(B52:M52)</f>
        <v>0</v>
      </c>
    </row>
    <row r="53" spans="1:14" ht="12.75" customHeight="1" x14ac:dyDescent="0.2">
      <c r="A53" s="14" t="s">
        <v>57</v>
      </c>
      <c r="B53" s="23">
        <v>0</v>
      </c>
      <c r="C53" s="23">
        <v>23.2</v>
      </c>
      <c r="D53" s="23">
        <v>0</v>
      </c>
      <c r="E53" s="23">
        <v>0</v>
      </c>
      <c r="F53" s="23">
        <v>0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f>SUM(B53:M53)</f>
        <v>23.2</v>
      </c>
    </row>
    <row r="54" spans="1:14" ht="12.75" customHeight="1" x14ac:dyDescent="0.2">
      <c r="A54" s="7" t="s">
        <v>58</v>
      </c>
      <c r="B54" s="23">
        <v>157.88</v>
      </c>
      <c r="C54" s="23">
        <v>81.739999999999995</v>
      </c>
      <c r="D54" s="23">
        <v>89.55</v>
      </c>
      <c r="E54" s="23">
        <v>57.06</v>
      </c>
      <c r="F54" s="23">
        <v>81.52</v>
      </c>
      <c r="G54" s="23">
        <v>16.5</v>
      </c>
      <c r="H54" s="23">
        <v>146.44999999999999</v>
      </c>
      <c r="I54" s="23">
        <v>29.209999999999923</v>
      </c>
      <c r="J54" s="23">
        <v>15.28</v>
      </c>
      <c r="K54" s="23">
        <v>110.09</v>
      </c>
      <c r="L54" s="23">
        <v>11.82</v>
      </c>
      <c r="M54" s="23">
        <v>305.13</v>
      </c>
      <c r="N54" s="23">
        <f>SUM(B54:M54)</f>
        <v>1102.23</v>
      </c>
    </row>
    <row r="55" spans="1:14" ht="12.75" customHeight="1" x14ac:dyDescent="0.2">
      <c r="A55" s="13" t="s">
        <v>59</v>
      </c>
      <c r="B55" s="30">
        <f>SUM(B56:B61)</f>
        <v>3977.14</v>
      </c>
      <c r="C55" s="30">
        <f t="shared" ref="C55:N55" si="13">SUM(C56:C61)</f>
        <v>4021.67</v>
      </c>
      <c r="D55" s="30">
        <f t="shared" si="13"/>
        <v>4986.4700000000012</v>
      </c>
      <c r="E55" s="30">
        <f t="shared" si="13"/>
        <v>5492.2499999999973</v>
      </c>
      <c r="F55" s="30">
        <f t="shared" si="13"/>
        <v>4153.3599999999997</v>
      </c>
      <c r="G55" s="30">
        <f t="shared" si="13"/>
        <v>4231.8099999999986</v>
      </c>
      <c r="H55" s="30">
        <f t="shared" si="13"/>
        <v>3821.2299999999996</v>
      </c>
      <c r="I55" s="30">
        <f t="shared" si="13"/>
        <v>4210.5600000000004</v>
      </c>
      <c r="J55" s="30">
        <f t="shared" si="13"/>
        <v>4011.5099999999998</v>
      </c>
      <c r="K55" s="30">
        <f t="shared" si="13"/>
        <v>3939.3599999999992</v>
      </c>
      <c r="L55" s="30">
        <f t="shared" si="13"/>
        <v>4756.7700000000023</v>
      </c>
      <c r="M55" s="30">
        <f t="shared" si="13"/>
        <v>5650.5999999999995</v>
      </c>
      <c r="N55" s="30">
        <f t="shared" si="13"/>
        <v>53252.73</v>
      </c>
    </row>
    <row r="56" spans="1:14" ht="12.75" customHeight="1" x14ac:dyDescent="0.2">
      <c r="A56" s="14" t="s">
        <v>60</v>
      </c>
      <c r="B56" s="23">
        <v>16.170000000000002</v>
      </c>
      <c r="C56" s="23">
        <v>18.309999999999995</v>
      </c>
      <c r="D56" s="23">
        <v>12.480000000000004</v>
      </c>
      <c r="E56" s="23">
        <v>35.999999999999993</v>
      </c>
      <c r="F56" s="23">
        <v>14.22</v>
      </c>
      <c r="G56" s="23">
        <v>53.419999999999987</v>
      </c>
      <c r="H56" s="23">
        <v>10.469999999999999</v>
      </c>
      <c r="I56" s="23">
        <v>18.5</v>
      </c>
      <c r="J56" s="23">
        <v>12.659999999999997</v>
      </c>
      <c r="K56" s="23">
        <v>14.570000000000022</v>
      </c>
      <c r="L56" s="23">
        <v>34.769999999999982</v>
      </c>
      <c r="M56" s="23">
        <v>17.96</v>
      </c>
      <c r="N56" s="23">
        <f t="shared" ref="N56:N61" si="14">SUM(B56:M56)</f>
        <v>259.52999999999997</v>
      </c>
    </row>
    <row r="57" spans="1:14" ht="12.75" customHeight="1" x14ac:dyDescent="0.2">
      <c r="A57" s="14" t="s">
        <v>61</v>
      </c>
      <c r="B57" s="23">
        <v>6.71</v>
      </c>
      <c r="C57" s="23">
        <v>7.72</v>
      </c>
      <c r="D57" s="23">
        <v>5.2199999999999989</v>
      </c>
      <c r="E57" s="23">
        <v>32.410000000000004</v>
      </c>
      <c r="F57" s="23">
        <v>39.14</v>
      </c>
      <c r="G57" s="23">
        <v>9.0699999999999932</v>
      </c>
      <c r="H57" s="23">
        <v>8.7600000000000051</v>
      </c>
      <c r="I57" s="23">
        <v>11.090000000000003</v>
      </c>
      <c r="J57" s="23">
        <v>13.900000000000006</v>
      </c>
      <c r="K57" s="23">
        <v>9.6099999999999852</v>
      </c>
      <c r="L57" s="23">
        <v>7.42</v>
      </c>
      <c r="M57" s="23">
        <v>7.14</v>
      </c>
      <c r="N57" s="23">
        <f t="shared" si="14"/>
        <v>158.18999999999997</v>
      </c>
    </row>
    <row r="58" spans="1:14" ht="12.75" customHeight="1" x14ac:dyDescent="0.2">
      <c r="A58" s="11" t="s">
        <v>62</v>
      </c>
      <c r="B58" s="24">
        <v>0.81</v>
      </c>
      <c r="C58" s="23">
        <v>0.8</v>
      </c>
      <c r="D58" s="23">
        <v>0.84000000000000008</v>
      </c>
      <c r="E58" s="23">
        <v>3.0300000000000002</v>
      </c>
      <c r="F58" s="23">
        <v>9.42</v>
      </c>
      <c r="G58" s="23">
        <v>4.2000000000000011</v>
      </c>
      <c r="H58" s="23">
        <v>0.83999999999999986</v>
      </c>
      <c r="I58" s="23">
        <v>2</v>
      </c>
      <c r="J58" s="23">
        <v>0.83999999999999986</v>
      </c>
      <c r="K58" s="23">
        <v>0.82999999999999829</v>
      </c>
      <c r="L58" s="23">
        <v>0.83999999999999986</v>
      </c>
      <c r="M58" s="23">
        <v>0.84</v>
      </c>
      <c r="N58" s="23">
        <f t="shared" si="14"/>
        <v>25.29</v>
      </c>
    </row>
    <row r="59" spans="1:14" ht="12.75" customHeight="1" x14ac:dyDescent="0.2">
      <c r="A59" s="11" t="s">
        <v>63</v>
      </c>
      <c r="B59" s="23">
        <v>42.26</v>
      </c>
      <c r="C59" s="23">
        <v>117.5</v>
      </c>
      <c r="D59" s="23">
        <v>64.47</v>
      </c>
      <c r="E59" s="23">
        <v>21.420000000000016</v>
      </c>
      <c r="F59" s="23">
        <v>26.1</v>
      </c>
      <c r="G59" s="23">
        <v>16.699999999999989</v>
      </c>
      <c r="H59" s="23">
        <v>38.620000000000005</v>
      </c>
      <c r="I59" s="23">
        <v>38.160000000000025</v>
      </c>
      <c r="J59" s="23">
        <v>21.579999999999984</v>
      </c>
      <c r="K59" s="23">
        <v>23.680000000000007</v>
      </c>
      <c r="L59" s="23">
        <v>34.71999999999997</v>
      </c>
      <c r="M59" s="23">
        <v>53.23</v>
      </c>
      <c r="N59" s="23">
        <f t="shared" si="14"/>
        <v>498.44</v>
      </c>
    </row>
    <row r="60" spans="1:14" ht="12.75" customHeight="1" x14ac:dyDescent="0.2">
      <c r="A60" s="11" t="s">
        <v>64</v>
      </c>
      <c r="B60" s="23">
        <v>81.22</v>
      </c>
      <c r="C60" s="23">
        <v>176.80999999999997</v>
      </c>
      <c r="D60" s="23">
        <v>83.090000000000032</v>
      </c>
      <c r="E60" s="23">
        <v>91.839999999999975</v>
      </c>
      <c r="F60" s="23">
        <v>117.57</v>
      </c>
      <c r="G60" s="23">
        <v>113.07000000000005</v>
      </c>
      <c r="H60" s="23">
        <v>79.470000000000027</v>
      </c>
      <c r="I60" s="23">
        <v>196.19999999999993</v>
      </c>
      <c r="J60" s="23">
        <v>107.27999999999997</v>
      </c>
      <c r="K60" s="23">
        <v>349.46000000000004</v>
      </c>
      <c r="L60" s="23">
        <v>158.07999999999993</v>
      </c>
      <c r="M60" s="23">
        <v>247.53</v>
      </c>
      <c r="N60" s="23">
        <f t="shared" si="14"/>
        <v>1801.62</v>
      </c>
    </row>
    <row r="61" spans="1:14" ht="12.75" customHeight="1" x14ac:dyDescent="0.2">
      <c r="A61" s="11" t="s">
        <v>65</v>
      </c>
      <c r="B61" s="23">
        <v>3829.97</v>
      </c>
      <c r="C61" s="23">
        <v>3700.53</v>
      </c>
      <c r="D61" s="23">
        <v>4820.3700000000008</v>
      </c>
      <c r="E61" s="23">
        <v>5307.5499999999975</v>
      </c>
      <c r="F61" s="23">
        <v>3946.91</v>
      </c>
      <c r="G61" s="23">
        <v>4035.3499999999985</v>
      </c>
      <c r="H61" s="23">
        <v>3683.0699999999997</v>
      </c>
      <c r="I61" s="23">
        <v>3944.6100000000006</v>
      </c>
      <c r="J61" s="23">
        <v>3855.25</v>
      </c>
      <c r="K61" s="23">
        <v>3541.2099999999991</v>
      </c>
      <c r="L61" s="23">
        <v>4520.9400000000023</v>
      </c>
      <c r="M61" s="23">
        <v>5323.9</v>
      </c>
      <c r="N61" s="23">
        <f t="shared" si="14"/>
        <v>50509.66</v>
      </c>
    </row>
    <row r="62" spans="1:14" ht="12.75" customHeight="1" x14ac:dyDescent="0.2">
      <c r="A62" s="13" t="s">
        <v>66</v>
      </c>
      <c r="B62" s="39">
        <f>SUM(B63:B71)</f>
        <v>36978.33</v>
      </c>
      <c r="C62" s="30">
        <f t="shared" ref="C62:N62" si="15">SUM(C63:C71)</f>
        <v>36374.959999999999</v>
      </c>
      <c r="D62" s="30">
        <f t="shared" si="15"/>
        <v>36570.300000000003</v>
      </c>
      <c r="E62" s="30">
        <f t="shared" si="15"/>
        <v>35193.819999999992</v>
      </c>
      <c r="F62" s="30">
        <f t="shared" si="15"/>
        <v>35549.19</v>
      </c>
      <c r="G62" s="30">
        <f t="shared" si="15"/>
        <v>36573.440000000002</v>
      </c>
      <c r="H62" s="30">
        <f t="shared" si="15"/>
        <v>34633.139999999985</v>
      </c>
      <c r="I62" s="30">
        <f t="shared" si="15"/>
        <v>39159.960000000006</v>
      </c>
      <c r="J62" s="30">
        <f t="shared" si="15"/>
        <v>35117.67</v>
      </c>
      <c r="K62" s="30">
        <f t="shared" si="15"/>
        <v>35424.330000000024</v>
      </c>
      <c r="L62" s="30">
        <f t="shared" si="15"/>
        <v>37860.130000000005</v>
      </c>
      <c r="M62" s="30">
        <f t="shared" si="15"/>
        <v>51220.350000000006</v>
      </c>
      <c r="N62" s="30">
        <f t="shared" si="15"/>
        <v>450655.61999999994</v>
      </c>
    </row>
    <row r="63" spans="1:14" ht="12.75" customHeight="1" x14ac:dyDescent="0.2">
      <c r="A63" s="11" t="s">
        <v>67</v>
      </c>
      <c r="B63" s="23">
        <v>3.05</v>
      </c>
      <c r="C63" s="23">
        <v>4.7</v>
      </c>
      <c r="D63" s="23">
        <v>3.9000000000000004</v>
      </c>
      <c r="E63" s="23">
        <v>0.91999999999999993</v>
      </c>
      <c r="F63" s="23">
        <v>2.72</v>
      </c>
      <c r="G63" s="23">
        <v>4.0600000000000023</v>
      </c>
      <c r="H63" s="23">
        <v>3.2299999999999969</v>
      </c>
      <c r="I63" s="23">
        <v>0.86000000000000298</v>
      </c>
      <c r="J63" s="23">
        <v>3.139999999999997</v>
      </c>
      <c r="K63" s="23">
        <v>3.1300000000000026</v>
      </c>
      <c r="L63" s="23">
        <v>0.86</v>
      </c>
      <c r="M63" s="23">
        <v>2.21</v>
      </c>
      <c r="N63" s="23">
        <f t="shared" ref="N63:N71" si="16">SUM(B63:M63)</f>
        <v>32.78</v>
      </c>
    </row>
    <row r="64" spans="1:14" ht="12.75" customHeight="1" x14ac:dyDescent="0.2">
      <c r="A64" s="11" t="s">
        <v>68</v>
      </c>
      <c r="B64" s="23">
        <v>245.36</v>
      </c>
      <c r="C64" s="23">
        <v>145.03999999999996</v>
      </c>
      <c r="D64" s="23">
        <v>256.52999999999997</v>
      </c>
      <c r="E64" s="23">
        <v>171.38</v>
      </c>
      <c r="F64" s="23">
        <v>123.96</v>
      </c>
      <c r="G64" s="23">
        <v>103.6400000000001</v>
      </c>
      <c r="H64" s="23">
        <v>166.24</v>
      </c>
      <c r="I64" s="23">
        <v>254.51</v>
      </c>
      <c r="J64" s="23">
        <v>231.93999999999983</v>
      </c>
      <c r="K64" s="23">
        <v>163.51</v>
      </c>
      <c r="L64" s="23">
        <v>118.33000000000015</v>
      </c>
      <c r="M64" s="23">
        <v>171.65</v>
      </c>
      <c r="N64" s="23">
        <f t="shared" si="16"/>
        <v>2152.09</v>
      </c>
    </row>
    <row r="65" spans="1:14" ht="12.75" customHeight="1" x14ac:dyDescent="0.2">
      <c r="A65" s="11" t="s">
        <v>69</v>
      </c>
      <c r="B65" s="23">
        <v>273.08999999999997</v>
      </c>
      <c r="C65" s="23">
        <v>281.92</v>
      </c>
      <c r="D65" s="23">
        <v>298.91999999999996</v>
      </c>
      <c r="E65" s="23">
        <v>278.00000000000011</v>
      </c>
      <c r="F65" s="23">
        <v>506.7</v>
      </c>
      <c r="G65" s="23">
        <v>459.21000000000004</v>
      </c>
      <c r="H65" s="23">
        <v>410.30999999999995</v>
      </c>
      <c r="I65" s="23">
        <v>589.2199999999998</v>
      </c>
      <c r="J65" s="23">
        <v>381.97000000000025</v>
      </c>
      <c r="K65" s="23">
        <v>446.65999999999985</v>
      </c>
      <c r="L65" s="23">
        <v>302.57999999999993</v>
      </c>
      <c r="M65" s="23">
        <v>439.36</v>
      </c>
      <c r="N65" s="23">
        <f t="shared" si="16"/>
        <v>4667.9399999999996</v>
      </c>
    </row>
    <row r="66" spans="1:14" ht="12.75" customHeight="1" x14ac:dyDescent="0.2">
      <c r="A66" s="11" t="s">
        <v>70</v>
      </c>
      <c r="B66" s="23">
        <v>139.63</v>
      </c>
      <c r="C66" s="23">
        <v>272.26</v>
      </c>
      <c r="D66" s="23">
        <v>41.54000000000002</v>
      </c>
      <c r="E66" s="23">
        <v>24.599999999999966</v>
      </c>
      <c r="F66" s="23">
        <v>33.08</v>
      </c>
      <c r="G66" s="23">
        <v>14.860000000000014</v>
      </c>
      <c r="H66" s="23">
        <v>27.089999999999918</v>
      </c>
      <c r="I66" s="23">
        <v>26.310000000000059</v>
      </c>
      <c r="J66" s="23">
        <v>26.350000000000023</v>
      </c>
      <c r="K66" s="23">
        <v>20.110000000000014</v>
      </c>
      <c r="L66" s="23">
        <v>33.950000000000003</v>
      </c>
      <c r="M66" s="23">
        <v>17.010000000000002</v>
      </c>
      <c r="N66" s="23">
        <f t="shared" si="16"/>
        <v>676.79000000000008</v>
      </c>
    </row>
    <row r="67" spans="1:14" ht="12.75" customHeight="1" x14ac:dyDescent="0.2">
      <c r="A67" s="11" t="s">
        <v>71</v>
      </c>
      <c r="B67" s="23">
        <v>5112.2</v>
      </c>
      <c r="C67" s="23">
        <v>3630.71</v>
      </c>
      <c r="D67" s="23">
        <v>4215.66</v>
      </c>
      <c r="E67" s="23">
        <v>4225.7400000000016</v>
      </c>
      <c r="F67" s="23">
        <v>4679.47</v>
      </c>
      <c r="G67" s="23">
        <v>4942.4700000000012</v>
      </c>
      <c r="H67" s="23">
        <v>4649.5999999999985</v>
      </c>
      <c r="I67" s="23">
        <v>4724.1399999999994</v>
      </c>
      <c r="J67" s="23">
        <v>4904.9100000000035</v>
      </c>
      <c r="K67" s="23">
        <v>4995.1399999999994</v>
      </c>
      <c r="L67" s="23">
        <v>4871.760000000002</v>
      </c>
      <c r="M67" s="23">
        <v>6642.1</v>
      </c>
      <c r="N67" s="23">
        <f t="shared" si="16"/>
        <v>57593.900000000009</v>
      </c>
    </row>
    <row r="68" spans="1:14" ht="12.75" customHeight="1" x14ac:dyDescent="0.2">
      <c r="A68" s="11" t="s">
        <v>72</v>
      </c>
      <c r="B68" s="23">
        <v>1317.73</v>
      </c>
      <c r="C68" s="23">
        <v>1178.0500000000002</v>
      </c>
      <c r="D68" s="23">
        <v>1089.8899999999999</v>
      </c>
      <c r="E68" s="23">
        <v>1528.6899999999996</v>
      </c>
      <c r="F68" s="23">
        <v>1177.76</v>
      </c>
      <c r="G68" s="23">
        <v>1178.2799999999997</v>
      </c>
      <c r="H68" s="23">
        <v>1215.9700000000012</v>
      </c>
      <c r="I68" s="23">
        <v>1622.6399999999994</v>
      </c>
      <c r="J68" s="23">
        <v>1125.6399999999994</v>
      </c>
      <c r="K68" s="23">
        <v>1163.3400000000001</v>
      </c>
      <c r="L68" s="23">
        <v>1761.5599999999995</v>
      </c>
      <c r="M68" s="23">
        <v>1782.27</v>
      </c>
      <c r="N68" s="23">
        <f t="shared" si="16"/>
        <v>16141.82</v>
      </c>
    </row>
    <row r="69" spans="1:14" ht="12.75" customHeight="1" x14ac:dyDescent="0.2">
      <c r="A69" s="11" t="s">
        <v>73</v>
      </c>
      <c r="B69" s="23">
        <v>64.260000000000005</v>
      </c>
      <c r="C69" s="23">
        <v>301.57</v>
      </c>
      <c r="D69" s="23">
        <v>79.890000000000043</v>
      </c>
      <c r="E69" s="23">
        <v>111.87</v>
      </c>
      <c r="F69" s="23">
        <v>84.77</v>
      </c>
      <c r="G69" s="23">
        <v>60.949999999999932</v>
      </c>
      <c r="H69" s="23">
        <v>66.630000000000109</v>
      </c>
      <c r="I69" s="23">
        <v>120.7299999999999</v>
      </c>
      <c r="J69" s="23">
        <v>89</v>
      </c>
      <c r="K69" s="23">
        <v>115.00000000000011</v>
      </c>
      <c r="L69" s="23">
        <v>69.25</v>
      </c>
      <c r="M69" s="23">
        <v>174.41</v>
      </c>
      <c r="N69" s="23">
        <f t="shared" si="16"/>
        <v>1338.3300000000002</v>
      </c>
    </row>
    <row r="70" spans="1:14" ht="12.75" customHeight="1" x14ac:dyDescent="0.2">
      <c r="A70" s="11" t="s">
        <v>74</v>
      </c>
      <c r="B70" s="23">
        <v>1564.42</v>
      </c>
      <c r="C70" s="23">
        <v>1132.2999999999997</v>
      </c>
      <c r="D70" s="23">
        <v>1097.25</v>
      </c>
      <c r="E70" s="23">
        <v>1661.9100000000003</v>
      </c>
      <c r="F70" s="23">
        <v>1470.06</v>
      </c>
      <c r="G70" s="23">
        <v>1520.5900000000011</v>
      </c>
      <c r="H70" s="23">
        <v>1344.7699999999986</v>
      </c>
      <c r="I70" s="23">
        <v>1690.42</v>
      </c>
      <c r="J70" s="23">
        <v>1114.0100000000002</v>
      </c>
      <c r="K70" s="23">
        <v>1537.6000000000004</v>
      </c>
      <c r="L70" s="23">
        <v>1269.0300000000007</v>
      </c>
      <c r="M70" s="23">
        <v>1928.18</v>
      </c>
      <c r="N70" s="23">
        <f t="shared" si="16"/>
        <v>17330.54</v>
      </c>
    </row>
    <row r="71" spans="1:14" ht="12.75" customHeight="1" x14ac:dyDescent="0.2">
      <c r="A71" s="15" t="s">
        <v>75</v>
      </c>
      <c r="B71" s="23">
        <v>28258.59</v>
      </c>
      <c r="C71" s="23">
        <v>29428.41</v>
      </c>
      <c r="D71" s="23">
        <v>29486.720000000001</v>
      </c>
      <c r="E71" s="23">
        <v>27190.709999999992</v>
      </c>
      <c r="F71" s="23">
        <v>27470.67</v>
      </c>
      <c r="G71" s="23">
        <v>28289.380000000005</v>
      </c>
      <c r="H71" s="23">
        <v>26749.299999999988</v>
      </c>
      <c r="I71" s="23">
        <v>30131.130000000005</v>
      </c>
      <c r="J71" s="23">
        <v>27240.709999999992</v>
      </c>
      <c r="K71" s="23">
        <v>26979.840000000026</v>
      </c>
      <c r="L71" s="23">
        <v>29432.809999999998</v>
      </c>
      <c r="M71" s="23">
        <v>40063.160000000003</v>
      </c>
      <c r="N71" s="23">
        <f t="shared" si="16"/>
        <v>350721.42999999993</v>
      </c>
    </row>
    <row r="72" spans="1:14" s="31" customFormat="1" ht="12.75" customHeight="1" x14ac:dyDescent="0.2">
      <c r="A72" s="13" t="s">
        <v>76</v>
      </c>
      <c r="B72" s="30">
        <f>SUM(B73)</f>
        <v>110.98</v>
      </c>
      <c r="C72" s="30">
        <f t="shared" ref="C72:N72" si="17">SUM(C73)</f>
        <v>91.22</v>
      </c>
      <c r="D72" s="30">
        <f t="shared" si="17"/>
        <v>99.83</v>
      </c>
      <c r="E72" s="30">
        <f t="shared" si="17"/>
        <v>103.14</v>
      </c>
      <c r="F72" s="30">
        <f t="shared" si="17"/>
        <v>83.04</v>
      </c>
      <c r="G72" s="30">
        <f t="shared" si="17"/>
        <v>108.14000000000004</v>
      </c>
      <c r="H72" s="30">
        <f t="shared" si="17"/>
        <v>58.96</v>
      </c>
      <c r="I72" s="30">
        <f t="shared" si="17"/>
        <v>92.59</v>
      </c>
      <c r="J72" s="30">
        <f t="shared" si="17"/>
        <v>77.78</v>
      </c>
      <c r="K72" s="30">
        <f t="shared" si="17"/>
        <v>137.13999999999999</v>
      </c>
      <c r="L72" s="30">
        <f t="shared" si="17"/>
        <v>79.600000000000023</v>
      </c>
      <c r="M72" s="30">
        <f t="shared" si="17"/>
        <v>100.33</v>
      </c>
      <c r="N72" s="30">
        <f t="shared" si="17"/>
        <v>1142.75</v>
      </c>
    </row>
    <row r="73" spans="1:14" ht="12.75" customHeight="1" x14ac:dyDescent="0.2">
      <c r="A73" s="11" t="s">
        <v>77</v>
      </c>
      <c r="B73" s="23">
        <v>110.98</v>
      </c>
      <c r="C73" s="23">
        <v>91.22</v>
      </c>
      <c r="D73" s="23">
        <v>99.83</v>
      </c>
      <c r="E73" s="23">
        <v>103.14</v>
      </c>
      <c r="F73" s="23">
        <v>83.04</v>
      </c>
      <c r="G73" s="23">
        <v>108.14000000000004</v>
      </c>
      <c r="H73" s="23">
        <v>58.96</v>
      </c>
      <c r="I73" s="23">
        <v>92.59</v>
      </c>
      <c r="J73" s="23">
        <v>77.78</v>
      </c>
      <c r="K73" s="23">
        <v>137.13999999999999</v>
      </c>
      <c r="L73" s="23">
        <v>79.600000000000023</v>
      </c>
      <c r="M73" s="23">
        <v>100.33</v>
      </c>
      <c r="N73" s="23">
        <f>SUM(B73:M73)</f>
        <v>1142.75</v>
      </c>
    </row>
    <row r="74" spans="1:14" ht="12.75" customHeight="1" x14ac:dyDescent="0.2">
      <c r="A74" s="13" t="s">
        <v>78</v>
      </c>
      <c r="B74" s="30">
        <f>SUM(B75)</f>
        <v>42411.43</v>
      </c>
      <c r="C74" s="30">
        <f t="shared" ref="C74:N74" si="18">SUM(C75)</f>
        <v>48166.82</v>
      </c>
      <c r="D74" s="30">
        <f t="shared" si="18"/>
        <v>45460.92</v>
      </c>
      <c r="E74" s="30">
        <f t="shared" si="18"/>
        <v>42521.37</v>
      </c>
      <c r="F74" s="30">
        <f t="shared" si="18"/>
        <v>46410.06</v>
      </c>
      <c r="G74" s="30">
        <f t="shared" si="18"/>
        <v>44058.110000000015</v>
      </c>
      <c r="H74" s="30">
        <f t="shared" si="18"/>
        <v>43129.48</v>
      </c>
      <c r="I74" s="30">
        <f t="shared" si="18"/>
        <v>46304.1</v>
      </c>
      <c r="J74" s="30">
        <f t="shared" si="18"/>
        <v>40800.559999999998</v>
      </c>
      <c r="K74" s="30">
        <f t="shared" si="18"/>
        <v>40203.019999999997</v>
      </c>
      <c r="L74" s="30">
        <f t="shared" si="18"/>
        <v>40263.580000000016</v>
      </c>
      <c r="M74" s="30">
        <f t="shared" si="18"/>
        <v>48285.52</v>
      </c>
      <c r="N74" s="30">
        <f t="shared" si="18"/>
        <v>528014.97</v>
      </c>
    </row>
    <row r="75" spans="1:14" ht="12.75" customHeight="1" x14ac:dyDescent="0.2">
      <c r="A75" s="11" t="s">
        <v>79</v>
      </c>
      <c r="B75" s="23">
        <v>42411.43</v>
      </c>
      <c r="C75" s="23">
        <v>48166.82</v>
      </c>
      <c r="D75" s="23">
        <v>45460.92</v>
      </c>
      <c r="E75" s="23">
        <v>42521.37</v>
      </c>
      <c r="F75" s="23">
        <v>46410.06</v>
      </c>
      <c r="G75" s="23">
        <v>44058.110000000015</v>
      </c>
      <c r="H75" s="23">
        <v>43129.48</v>
      </c>
      <c r="I75" s="23">
        <v>46304.1</v>
      </c>
      <c r="J75" s="23">
        <v>40800.559999999998</v>
      </c>
      <c r="K75" s="23">
        <v>40203.019999999997</v>
      </c>
      <c r="L75" s="23">
        <v>40263.580000000016</v>
      </c>
      <c r="M75" s="23">
        <v>48285.52</v>
      </c>
      <c r="N75" s="23">
        <f>SUM(B75:M75)</f>
        <v>528014.97</v>
      </c>
    </row>
    <row r="76" spans="1:14" ht="12.75" customHeight="1" x14ac:dyDescent="0.2">
      <c r="A76" s="13" t="s">
        <v>80</v>
      </c>
      <c r="B76" s="30">
        <f>SUM(B77)</f>
        <v>12.85</v>
      </c>
      <c r="C76" s="30">
        <f t="shared" ref="C76:N76" si="19">SUM(C77)</f>
        <v>12.88</v>
      </c>
      <c r="D76" s="30">
        <f t="shared" si="19"/>
        <v>9.75</v>
      </c>
      <c r="E76" s="30">
        <f t="shared" si="19"/>
        <v>7.85</v>
      </c>
      <c r="F76" s="30">
        <f t="shared" si="19"/>
        <v>8.2899999999999991</v>
      </c>
      <c r="G76" s="30">
        <f t="shared" si="19"/>
        <v>24.770000000000003</v>
      </c>
      <c r="H76" s="30">
        <f t="shared" si="19"/>
        <v>29.96</v>
      </c>
      <c r="I76" s="30">
        <f t="shared" si="19"/>
        <v>11.57</v>
      </c>
      <c r="J76" s="30">
        <f t="shared" si="19"/>
        <v>6.7</v>
      </c>
      <c r="K76" s="30">
        <f t="shared" si="19"/>
        <v>21.33</v>
      </c>
      <c r="L76" s="30">
        <f t="shared" si="19"/>
        <v>7.8400000000000034</v>
      </c>
      <c r="M76" s="30">
        <f t="shared" si="19"/>
        <v>38.6</v>
      </c>
      <c r="N76" s="30">
        <f t="shared" si="19"/>
        <v>192.39000000000001</v>
      </c>
    </row>
    <row r="77" spans="1:14" ht="12.75" customHeight="1" x14ac:dyDescent="0.2">
      <c r="A77" s="11" t="s">
        <v>81</v>
      </c>
      <c r="B77" s="23">
        <v>12.85</v>
      </c>
      <c r="C77" s="23">
        <v>12.88</v>
      </c>
      <c r="D77" s="23">
        <v>9.75</v>
      </c>
      <c r="E77" s="23">
        <v>7.85</v>
      </c>
      <c r="F77" s="23">
        <v>8.2899999999999991</v>
      </c>
      <c r="G77" s="23">
        <v>24.770000000000003</v>
      </c>
      <c r="H77" s="23">
        <v>29.96</v>
      </c>
      <c r="I77" s="23">
        <v>11.57</v>
      </c>
      <c r="J77" s="23">
        <v>6.7</v>
      </c>
      <c r="K77" s="23">
        <v>21.33</v>
      </c>
      <c r="L77" s="23">
        <v>7.8400000000000034</v>
      </c>
      <c r="M77" s="23">
        <v>38.6</v>
      </c>
      <c r="N77" s="23">
        <f>SUM(B77:M77)</f>
        <v>192.39000000000001</v>
      </c>
    </row>
    <row r="78" spans="1:14" ht="12.75" customHeight="1" x14ac:dyDescent="0.2">
      <c r="A78" s="13" t="s">
        <v>82</v>
      </c>
      <c r="B78" s="30">
        <f>SUM(B79)</f>
        <v>0</v>
      </c>
      <c r="C78" s="30">
        <f t="shared" ref="C78:N78" si="20">SUM(C79:C84)</f>
        <v>0</v>
      </c>
      <c r="D78" s="30">
        <f t="shared" si="20"/>
        <v>0</v>
      </c>
      <c r="E78" s="30">
        <f t="shared" si="20"/>
        <v>5.25</v>
      </c>
      <c r="F78" s="30">
        <f t="shared" si="20"/>
        <v>0</v>
      </c>
      <c r="G78" s="30">
        <f t="shared" si="20"/>
        <v>0</v>
      </c>
      <c r="H78" s="30">
        <f t="shared" si="20"/>
        <v>0</v>
      </c>
      <c r="I78" s="30">
        <f t="shared" si="20"/>
        <v>0</v>
      </c>
      <c r="J78" s="30">
        <f t="shared" si="20"/>
        <v>0</v>
      </c>
      <c r="K78" s="30">
        <f t="shared" si="20"/>
        <v>0</v>
      </c>
      <c r="L78" s="30">
        <f t="shared" si="20"/>
        <v>7.91</v>
      </c>
      <c r="M78" s="30">
        <f t="shared" si="20"/>
        <v>0</v>
      </c>
      <c r="N78" s="30">
        <f t="shared" si="20"/>
        <v>13.16</v>
      </c>
    </row>
    <row r="79" spans="1:14" ht="12.75" customHeight="1" x14ac:dyDescent="0.2">
      <c r="A79" s="7" t="s">
        <v>83</v>
      </c>
      <c r="B79" s="23">
        <v>0</v>
      </c>
      <c r="C79" s="23">
        <v>0</v>
      </c>
      <c r="D79" s="23">
        <v>0</v>
      </c>
      <c r="E79" s="23">
        <v>0</v>
      </c>
      <c r="F79" s="23">
        <v>0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f t="shared" ref="N79:N84" si="21">SUM(B79:M79)</f>
        <v>0</v>
      </c>
    </row>
    <row r="80" spans="1:14" ht="12.75" customHeight="1" x14ac:dyDescent="0.2">
      <c r="A80" s="7" t="s">
        <v>84</v>
      </c>
      <c r="B80" s="23">
        <v>0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f t="shared" si="21"/>
        <v>0</v>
      </c>
    </row>
    <row r="81" spans="1:14" ht="12.75" customHeight="1" x14ac:dyDescent="0.2">
      <c r="A81" s="7" t="s">
        <v>85</v>
      </c>
      <c r="B81" s="23">
        <v>0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f t="shared" si="21"/>
        <v>0</v>
      </c>
    </row>
    <row r="82" spans="1:14" ht="12.75" customHeight="1" x14ac:dyDescent="0.2">
      <c r="A82" s="7" t="s">
        <v>86</v>
      </c>
      <c r="B82" s="23">
        <v>0</v>
      </c>
      <c r="C82" s="23">
        <v>0</v>
      </c>
      <c r="D82" s="23">
        <v>0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f t="shared" si="21"/>
        <v>0</v>
      </c>
    </row>
    <row r="83" spans="1:14" ht="12.75" customHeight="1" x14ac:dyDescent="0.2">
      <c r="A83" s="7" t="s">
        <v>87</v>
      </c>
      <c r="B83" s="23">
        <v>0</v>
      </c>
      <c r="C83" s="23">
        <v>0</v>
      </c>
      <c r="D83" s="23">
        <v>0</v>
      </c>
      <c r="E83" s="23">
        <v>5.25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7.91</v>
      </c>
      <c r="M83" s="23">
        <v>0</v>
      </c>
      <c r="N83" s="23">
        <f t="shared" si="21"/>
        <v>13.16</v>
      </c>
    </row>
    <row r="84" spans="1:14" ht="12.75" customHeight="1" x14ac:dyDescent="0.2">
      <c r="A84" s="7" t="s">
        <v>88</v>
      </c>
      <c r="B84" s="23">
        <v>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f t="shared" si="21"/>
        <v>0</v>
      </c>
    </row>
    <row r="85" spans="1:14" ht="12.75" customHeight="1" x14ac:dyDescent="0.2">
      <c r="A85" s="16" t="s">
        <v>89</v>
      </c>
      <c r="B85" s="32">
        <f>SUM(B86:B87)</f>
        <v>2396.42</v>
      </c>
      <c r="C85" s="32">
        <f t="shared" ref="C85:N85" si="22">SUM(C86:C87)</f>
        <v>1923.71</v>
      </c>
      <c r="D85" s="32">
        <f t="shared" si="22"/>
        <v>2281.44</v>
      </c>
      <c r="E85" s="32">
        <f t="shared" si="22"/>
        <v>2049.09</v>
      </c>
      <c r="F85" s="32">
        <f t="shared" si="22"/>
        <v>1782.01</v>
      </c>
      <c r="G85" s="32">
        <f t="shared" si="22"/>
        <v>1854.8899999999994</v>
      </c>
      <c r="H85" s="32">
        <f t="shared" si="22"/>
        <v>1697.32</v>
      </c>
      <c r="I85" s="32">
        <f t="shared" si="22"/>
        <v>2345.91</v>
      </c>
      <c r="J85" s="32">
        <f t="shared" si="22"/>
        <v>1836.49</v>
      </c>
      <c r="K85" s="32">
        <f t="shared" si="22"/>
        <v>1801.99</v>
      </c>
      <c r="L85" s="32">
        <f t="shared" si="22"/>
        <v>1600.7200000000012</v>
      </c>
      <c r="M85" s="32">
        <f t="shared" ref="M85" si="23">SUM(M86:M87)</f>
        <v>1746.97</v>
      </c>
      <c r="N85" s="32">
        <f t="shared" si="22"/>
        <v>23316.960000000003</v>
      </c>
    </row>
    <row r="86" spans="1:14" ht="12.75" customHeight="1" x14ac:dyDescent="0.2">
      <c r="A86" s="11" t="s">
        <v>90</v>
      </c>
      <c r="B86" s="23">
        <v>2396.42</v>
      </c>
      <c r="C86" s="23">
        <v>1923.71</v>
      </c>
      <c r="D86" s="33">
        <v>2281.44</v>
      </c>
      <c r="E86" s="23">
        <v>2049.09</v>
      </c>
      <c r="F86" s="33">
        <v>1782.01</v>
      </c>
      <c r="G86" s="23">
        <v>1854.8899999999994</v>
      </c>
      <c r="H86" s="23">
        <v>1697.32</v>
      </c>
      <c r="I86" s="23">
        <v>2345.91</v>
      </c>
      <c r="J86" s="23">
        <v>1836.49</v>
      </c>
      <c r="K86" s="33">
        <v>1801.99</v>
      </c>
      <c r="L86" s="23">
        <v>1600.7200000000012</v>
      </c>
      <c r="M86" s="33">
        <v>1746.97</v>
      </c>
      <c r="N86" s="23">
        <f>SUM(B86:M86)</f>
        <v>23316.960000000003</v>
      </c>
    </row>
    <row r="87" spans="1:14" ht="12.75" customHeight="1" x14ac:dyDescent="0.2">
      <c r="A87" s="11" t="s">
        <v>91</v>
      </c>
      <c r="B87" s="23">
        <v>0</v>
      </c>
      <c r="C87" s="23">
        <v>0</v>
      </c>
      <c r="D87" s="33">
        <v>0</v>
      </c>
      <c r="E87" s="23">
        <v>0</v>
      </c>
      <c r="F87" s="33">
        <v>0</v>
      </c>
      <c r="G87" s="23">
        <v>0</v>
      </c>
      <c r="H87" s="23">
        <v>0</v>
      </c>
      <c r="I87" s="23">
        <v>0</v>
      </c>
      <c r="J87" s="23">
        <v>0</v>
      </c>
      <c r="K87" s="33">
        <v>0</v>
      </c>
      <c r="L87" s="23">
        <v>0</v>
      </c>
      <c r="M87" s="33">
        <v>0</v>
      </c>
      <c r="N87" s="23">
        <f>SUM(B87:M87)</f>
        <v>0</v>
      </c>
    </row>
    <row r="88" spans="1:14" ht="12.75" customHeight="1" x14ac:dyDescent="0.2">
      <c r="A88" s="13" t="s">
        <v>92</v>
      </c>
      <c r="B88" s="32">
        <f>SUM(B89)</f>
        <v>4.18</v>
      </c>
      <c r="C88" s="32">
        <f t="shared" ref="C88:N88" si="24">SUM(C89)</f>
        <v>59.96</v>
      </c>
      <c r="D88" s="32">
        <f t="shared" si="24"/>
        <v>0</v>
      </c>
      <c r="E88" s="32">
        <f t="shared" si="24"/>
        <v>6.13</v>
      </c>
      <c r="F88" s="32">
        <f t="shared" si="24"/>
        <v>5.88</v>
      </c>
      <c r="G88" s="32">
        <f t="shared" si="24"/>
        <v>18.89</v>
      </c>
      <c r="H88" s="32">
        <f t="shared" si="24"/>
        <v>54.43</v>
      </c>
      <c r="I88" s="32">
        <f t="shared" si="24"/>
        <v>43.37</v>
      </c>
      <c r="J88" s="32">
        <f t="shared" si="24"/>
        <v>5.99</v>
      </c>
      <c r="K88" s="32">
        <f t="shared" si="24"/>
        <v>29.58</v>
      </c>
      <c r="L88" s="32">
        <f t="shared" si="24"/>
        <v>8.77</v>
      </c>
      <c r="M88" s="32">
        <f t="shared" si="24"/>
        <v>19.13</v>
      </c>
      <c r="N88" s="32">
        <f t="shared" si="24"/>
        <v>256.31000000000006</v>
      </c>
    </row>
    <row r="89" spans="1:14" ht="12.75" customHeight="1" x14ac:dyDescent="0.2">
      <c r="A89" s="14" t="s">
        <v>93</v>
      </c>
      <c r="B89" s="23">
        <v>4.18</v>
      </c>
      <c r="C89" s="23">
        <v>59.96</v>
      </c>
      <c r="D89" s="33">
        <v>0</v>
      </c>
      <c r="E89" s="23">
        <v>6.13</v>
      </c>
      <c r="F89" s="33">
        <v>5.88</v>
      </c>
      <c r="G89" s="23">
        <v>18.89</v>
      </c>
      <c r="H89" s="23">
        <v>54.43</v>
      </c>
      <c r="I89" s="23">
        <v>43.37</v>
      </c>
      <c r="J89" s="23">
        <v>5.99</v>
      </c>
      <c r="K89" s="33">
        <v>29.58</v>
      </c>
      <c r="L89" s="23">
        <v>8.77</v>
      </c>
      <c r="M89" s="33">
        <v>19.13</v>
      </c>
      <c r="N89" s="23">
        <f>SUM(B89:M89)</f>
        <v>256.31000000000006</v>
      </c>
    </row>
    <row r="90" spans="1:14" x14ac:dyDescent="0.2">
      <c r="A90" s="48" t="s">
        <v>0</v>
      </c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</row>
    <row r="91" spans="1:14" x14ac:dyDescent="0.2">
      <c r="A91" s="48" t="s">
        <v>1</v>
      </c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</row>
    <row r="92" spans="1:14" x14ac:dyDescent="0.2">
      <c r="A92" s="48" t="s">
        <v>2</v>
      </c>
      <c r="B92" s="48"/>
      <c r="C92" s="48"/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</row>
    <row r="93" spans="1:14" x14ac:dyDescent="0.2">
      <c r="A93" s="48" t="s">
        <v>3</v>
      </c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48"/>
      <c r="N93" s="48"/>
    </row>
    <row r="94" spans="1:14" x14ac:dyDescent="0.2">
      <c r="A94" s="48" t="s">
        <v>4</v>
      </c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  <c r="N94" s="48"/>
    </row>
    <row r="95" spans="1:14" x14ac:dyDescent="0.2">
      <c r="A95" s="49" t="s">
        <v>122</v>
      </c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</row>
    <row r="97" spans="1:14" x14ac:dyDescent="0.2">
      <c r="A97" s="3"/>
      <c r="B97" s="50" t="s">
        <v>120</v>
      </c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2"/>
    </row>
    <row r="98" spans="1:14" ht="9" customHeight="1" x14ac:dyDescent="0.2">
      <c r="A98" s="56" t="s">
        <v>5</v>
      </c>
      <c r="B98" s="53"/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5"/>
    </row>
    <row r="99" spans="1:14" ht="9" customHeight="1" x14ac:dyDescent="0.2">
      <c r="A99" s="56"/>
      <c r="B99" s="43" t="s">
        <v>6</v>
      </c>
      <c r="C99" s="43" t="s">
        <v>7</v>
      </c>
      <c r="D99" s="43" t="s">
        <v>8</v>
      </c>
      <c r="E99" s="43" t="s">
        <v>9</v>
      </c>
      <c r="F99" s="43" t="s">
        <v>10</v>
      </c>
      <c r="G99" s="43" t="s">
        <v>11</v>
      </c>
      <c r="H99" s="43" t="s">
        <v>12</v>
      </c>
      <c r="I99" s="43" t="s">
        <v>13</v>
      </c>
      <c r="J99" s="43" t="s">
        <v>14</v>
      </c>
      <c r="K99" s="43" t="s">
        <v>15</v>
      </c>
      <c r="L99" s="43" t="s">
        <v>16</v>
      </c>
      <c r="M99" s="43" t="s">
        <v>17</v>
      </c>
      <c r="N99" s="45" t="s">
        <v>18</v>
      </c>
    </row>
    <row r="100" spans="1:14" ht="12" customHeight="1" x14ac:dyDescent="0.2">
      <c r="A100" s="4"/>
      <c r="B100" s="47"/>
      <c r="C100" s="44"/>
      <c r="D100" s="47"/>
      <c r="E100" s="44"/>
      <c r="F100" s="47"/>
      <c r="G100" s="44"/>
      <c r="H100" s="47"/>
      <c r="I100" s="44"/>
      <c r="J100" s="47"/>
      <c r="K100" s="44"/>
      <c r="L100" s="44"/>
      <c r="M100" s="44"/>
      <c r="N100" s="46"/>
    </row>
    <row r="101" spans="1:14" ht="12.75" customHeight="1" x14ac:dyDescent="0.2">
      <c r="A101" s="6" t="s">
        <v>94</v>
      </c>
      <c r="B101" s="34">
        <f>SUM(B102+B105+B106+B111)</f>
        <v>119.05</v>
      </c>
      <c r="C101" s="34">
        <f>SUM(C102+C105+C106+C111)</f>
        <v>9.3000000000000007</v>
      </c>
      <c r="D101" s="34">
        <f>SUM(D102+D105+D106+D111)</f>
        <v>13.25</v>
      </c>
      <c r="E101" s="34">
        <f>SUM(E102+E105+E106+E111)</f>
        <v>23.360000000000003</v>
      </c>
      <c r="F101" s="34">
        <f>SUM(F102+F105+F106+F111)</f>
        <v>19.869999999999997</v>
      </c>
      <c r="G101" s="34">
        <f t="shared" ref="G101:M101" si="25">SUM(G102+G105+G106+G111)</f>
        <v>33.760000000000005</v>
      </c>
      <c r="H101" s="34">
        <f t="shared" si="25"/>
        <v>15.51</v>
      </c>
      <c r="I101" s="34">
        <f t="shared" si="25"/>
        <v>6.03</v>
      </c>
      <c r="J101" s="34">
        <f t="shared" si="25"/>
        <v>23.220000000000002</v>
      </c>
      <c r="K101" s="34">
        <f t="shared" si="25"/>
        <v>97.6</v>
      </c>
      <c r="L101" s="34">
        <f>SUM(L102+L105+L106+L111)</f>
        <v>33.21</v>
      </c>
      <c r="M101" s="34">
        <f t="shared" si="25"/>
        <v>34.28</v>
      </c>
      <c r="N101" s="34">
        <f>SUM(N102+N105+N106+N111)</f>
        <v>428.44</v>
      </c>
    </row>
    <row r="102" spans="1:14" ht="12.75" customHeight="1" x14ac:dyDescent="0.2">
      <c r="A102" s="11" t="s">
        <v>95</v>
      </c>
      <c r="B102" s="32">
        <f>SUM(B103:B104)</f>
        <v>0</v>
      </c>
      <c r="C102" s="32">
        <f>SUM(C103:C104)</f>
        <v>0</v>
      </c>
      <c r="D102" s="32">
        <f>SUM(D103:D104)</f>
        <v>6.95</v>
      </c>
      <c r="E102" s="32">
        <f>SUM(E103:E104)</f>
        <v>9.86</v>
      </c>
      <c r="F102" s="32">
        <f>SUM(F103:F104)</f>
        <v>11.87</v>
      </c>
      <c r="G102" s="32">
        <f t="shared" ref="G102:M102" si="26">SUM(G103:G104)</f>
        <v>26.76</v>
      </c>
      <c r="H102" s="32">
        <f t="shared" si="26"/>
        <v>1</v>
      </c>
      <c r="I102" s="32">
        <f t="shared" si="26"/>
        <v>1</v>
      </c>
      <c r="J102" s="32">
        <f t="shared" si="26"/>
        <v>1.21</v>
      </c>
      <c r="K102" s="32">
        <f t="shared" si="26"/>
        <v>1.490000000000002</v>
      </c>
      <c r="L102" s="32">
        <f>SUM(L103:L104)</f>
        <v>19.57</v>
      </c>
      <c r="M102" s="32">
        <f t="shared" si="26"/>
        <v>15.27</v>
      </c>
      <c r="N102" s="32">
        <f>SUM(N103:N104)</f>
        <v>94.98</v>
      </c>
    </row>
    <row r="103" spans="1:14" ht="12.75" customHeight="1" x14ac:dyDescent="0.2">
      <c r="A103" s="7" t="s">
        <v>96</v>
      </c>
      <c r="B103" s="23">
        <v>0</v>
      </c>
      <c r="C103" s="23">
        <v>0</v>
      </c>
      <c r="D103" s="33">
        <v>6.45</v>
      </c>
      <c r="E103" s="23">
        <v>0</v>
      </c>
      <c r="F103" s="33">
        <v>1</v>
      </c>
      <c r="G103" s="23">
        <v>21.87</v>
      </c>
      <c r="H103" s="23">
        <v>1</v>
      </c>
      <c r="I103" s="23">
        <v>1</v>
      </c>
      <c r="J103" s="23">
        <v>1</v>
      </c>
      <c r="K103" s="23">
        <v>1.490000000000002</v>
      </c>
      <c r="L103" s="23">
        <v>19.57</v>
      </c>
      <c r="M103" s="33">
        <v>15.27</v>
      </c>
      <c r="N103" s="23">
        <f>SUM(B103:M103)</f>
        <v>68.650000000000006</v>
      </c>
    </row>
    <row r="104" spans="1:14" ht="12.75" customHeight="1" x14ac:dyDescent="0.2">
      <c r="A104" s="7" t="s">
        <v>97</v>
      </c>
      <c r="B104" s="23">
        <v>0</v>
      </c>
      <c r="C104" s="23">
        <v>0</v>
      </c>
      <c r="D104" s="33">
        <v>0.5</v>
      </c>
      <c r="E104" s="23">
        <v>9.86</v>
      </c>
      <c r="F104" s="33">
        <v>10.87</v>
      </c>
      <c r="G104" s="23">
        <v>4.8900000000000006</v>
      </c>
      <c r="H104" s="23">
        <v>0</v>
      </c>
      <c r="I104" s="23">
        <v>0</v>
      </c>
      <c r="J104" s="23">
        <v>0.21</v>
      </c>
      <c r="K104" s="23">
        <v>0</v>
      </c>
      <c r="L104" s="23">
        <v>0</v>
      </c>
      <c r="M104" s="33">
        <v>0</v>
      </c>
      <c r="N104" s="23">
        <f>SUM(B104:M104)</f>
        <v>26.33</v>
      </c>
    </row>
    <row r="105" spans="1:14" ht="12.75" customHeight="1" x14ac:dyDescent="0.2">
      <c r="A105" s="11" t="s">
        <v>98</v>
      </c>
      <c r="B105" s="23">
        <v>0</v>
      </c>
      <c r="C105" s="23">
        <v>0</v>
      </c>
      <c r="D105" s="33">
        <v>0</v>
      </c>
      <c r="E105" s="23">
        <v>0</v>
      </c>
      <c r="F105" s="33">
        <v>0</v>
      </c>
      <c r="G105" s="23">
        <v>0</v>
      </c>
      <c r="H105" s="23">
        <v>0</v>
      </c>
      <c r="I105" s="23">
        <v>0.32</v>
      </c>
      <c r="J105" s="23">
        <v>0</v>
      </c>
      <c r="K105" s="23">
        <v>0</v>
      </c>
      <c r="L105" s="23">
        <v>0</v>
      </c>
      <c r="M105" s="33">
        <v>0</v>
      </c>
      <c r="N105" s="23">
        <f>SUM(B105:M105)</f>
        <v>0.32</v>
      </c>
    </row>
    <row r="106" spans="1:14" ht="12.75" customHeight="1" x14ac:dyDescent="0.2">
      <c r="A106" s="18" t="s">
        <v>99</v>
      </c>
      <c r="B106" s="32">
        <f t="shared" ref="B106:K106" si="27">SUM(B107+B110)</f>
        <v>101.19</v>
      </c>
      <c r="C106" s="32">
        <f t="shared" si="27"/>
        <v>6</v>
      </c>
      <c r="D106" s="32">
        <f t="shared" si="27"/>
        <v>5</v>
      </c>
      <c r="E106" s="32">
        <f t="shared" si="27"/>
        <v>11.99</v>
      </c>
      <c r="F106" s="32">
        <f t="shared" si="27"/>
        <v>6</v>
      </c>
      <c r="G106" s="32">
        <f t="shared" si="27"/>
        <v>5</v>
      </c>
      <c r="H106" s="32">
        <f t="shared" si="27"/>
        <v>11.51</v>
      </c>
      <c r="I106" s="32">
        <f t="shared" si="27"/>
        <v>2.21</v>
      </c>
      <c r="J106" s="32">
        <f t="shared" si="27"/>
        <v>20.010000000000002</v>
      </c>
      <c r="K106" s="32">
        <f t="shared" si="27"/>
        <v>96.109999999999985</v>
      </c>
      <c r="L106" s="32">
        <f>SUM(L107+L110)</f>
        <v>4.01</v>
      </c>
      <c r="M106" s="32">
        <f t="shared" ref="M106" si="28">SUM(M107+M110)</f>
        <v>9.01</v>
      </c>
      <c r="N106" s="32">
        <f>SUM(N107+N110)</f>
        <v>278.03999999999996</v>
      </c>
    </row>
    <row r="107" spans="1:14" ht="12.75" customHeight="1" x14ac:dyDescent="0.2">
      <c r="A107" s="18" t="s">
        <v>100</v>
      </c>
      <c r="B107" s="33">
        <f t="shared" ref="B107:K107" si="29">SUM(B108:B109)</f>
        <v>101.19</v>
      </c>
      <c r="C107" s="33">
        <f t="shared" si="29"/>
        <v>6</v>
      </c>
      <c r="D107" s="33">
        <f t="shared" si="29"/>
        <v>5</v>
      </c>
      <c r="E107" s="33">
        <f t="shared" si="29"/>
        <v>11.99</v>
      </c>
      <c r="F107" s="33">
        <f t="shared" si="29"/>
        <v>6</v>
      </c>
      <c r="G107" s="33">
        <f t="shared" si="29"/>
        <v>5</v>
      </c>
      <c r="H107" s="33">
        <f t="shared" si="29"/>
        <v>11.51</v>
      </c>
      <c r="I107" s="33">
        <f t="shared" si="29"/>
        <v>2.21</v>
      </c>
      <c r="J107" s="33">
        <f t="shared" si="29"/>
        <v>20.010000000000002</v>
      </c>
      <c r="K107" s="33">
        <f t="shared" si="29"/>
        <v>96.109999999999985</v>
      </c>
      <c r="L107" s="33">
        <f>SUM(L108:L109)</f>
        <v>4.01</v>
      </c>
      <c r="M107" s="33">
        <f t="shared" ref="M107" si="30">SUM(M108:M109)</f>
        <v>9.01</v>
      </c>
      <c r="N107" s="33">
        <f>SUM(N108:N109)</f>
        <v>278.03999999999996</v>
      </c>
    </row>
    <row r="108" spans="1:14" ht="12.75" customHeight="1" x14ac:dyDescent="0.2">
      <c r="A108" s="18" t="s">
        <v>101</v>
      </c>
      <c r="B108" s="23">
        <v>0</v>
      </c>
      <c r="C108" s="23">
        <v>0</v>
      </c>
      <c r="D108" s="35">
        <v>0</v>
      </c>
      <c r="E108" s="23">
        <v>0</v>
      </c>
      <c r="F108" s="35">
        <v>0</v>
      </c>
      <c r="G108" s="23">
        <v>0</v>
      </c>
      <c r="H108" s="23">
        <v>0</v>
      </c>
      <c r="I108" s="23">
        <v>0</v>
      </c>
      <c r="J108" s="23">
        <v>0</v>
      </c>
      <c r="K108" s="23">
        <v>0</v>
      </c>
      <c r="L108" s="23">
        <v>0</v>
      </c>
      <c r="M108" s="35">
        <v>0</v>
      </c>
      <c r="N108" s="23">
        <f>SUM(B108:M108)</f>
        <v>0</v>
      </c>
    </row>
    <row r="109" spans="1:14" ht="12.75" customHeight="1" x14ac:dyDescent="0.2">
      <c r="A109" s="18" t="s">
        <v>102</v>
      </c>
      <c r="B109" s="23">
        <v>101.19</v>
      </c>
      <c r="C109" s="23">
        <v>6</v>
      </c>
      <c r="D109" s="35">
        <v>5</v>
      </c>
      <c r="E109" s="23">
        <v>11.99</v>
      </c>
      <c r="F109" s="35">
        <v>6</v>
      </c>
      <c r="G109" s="23">
        <v>5</v>
      </c>
      <c r="H109" s="23">
        <v>11.51</v>
      </c>
      <c r="I109" s="23">
        <v>2.21</v>
      </c>
      <c r="J109" s="23">
        <v>20.010000000000002</v>
      </c>
      <c r="K109" s="23">
        <v>96.109999999999985</v>
      </c>
      <c r="L109" s="23">
        <v>4.01</v>
      </c>
      <c r="M109" s="35">
        <v>9.01</v>
      </c>
      <c r="N109" s="23">
        <f>SUM(B109:M109)</f>
        <v>278.03999999999996</v>
      </c>
    </row>
    <row r="110" spans="1:14" ht="12.75" customHeight="1" x14ac:dyDescent="0.2">
      <c r="A110" s="18" t="s">
        <v>103</v>
      </c>
      <c r="B110" s="23">
        <v>0</v>
      </c>
      <c r="C110" s="23">
        <v>0</v>
      </c>
      <c r="D110" s="33">
        <v>0</v>
      </c>
      <c r="E110" s="23">
        <v>0</v>
      </c>
      <c r="F110" s="3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33">
        <v>0</v>
      </c>
      <c r="N110" s="23">
        <f>SUM(B110:M110)</f>
        <v>0</v>
      </c>
    </row>
    <row r="111" spans="1:14" ht="12.75" customHeight="1" x14ac:dyDescent="0.2">
      <c r="A111" s="18" t="s">
        <v>104</v>
      </c>
      <c r="B111" s="23">
        <v>17.86</v>
      </c>
      <c r="C111" s="25">
        <v>3.3</v>
      </c>
      <c r="D111" s="35">
        <v>1.3</v>
      </c>
      <c r="E111" s="23">
        <v>1.51</v>
      </c>
      <c r="F111" s="35">
        <v>2</v>
      </c>
      <c r="G111" s="23">
        <v>2</v>
      </c>
      <c r="H111" s="23">
        <v>3</v>
      </c>
      <c r="I111" s="23">
        <v>2.5</v>
      </c>
      <c r="J111" s="23">
        <v>2</v>
      </c>
      <c r="K111" s="23">
        <v>0</v>
      </c>
      <c r="L111" s="23">
        <v>9.6300000000000026</v>
      </c>
      <c r="M111" s="35">
        <v>10</v>
      </c>
      <c r="N111" s="23">
        <f>SUM(B111:M111)</f>
        <v>55.1</v>
      </c>
    </row>
    <row r="112" spans="1:14" ht="3.75" customHeight="1" x14ac:dyDescent="0.2">
      <c r="A112" s="4"/>
      <c r="B112" s="5"/>
      <c r="C112" s="5"/>
      <c r="D112" s="5"/>
      <c r="E112" s="36"/>
      <c r="F112" s="36"/>
      <c r="G112" s="5"/>
      <c r="H112" s="36"/>
      <c r="I112" s="36"/>
      <c r="J112" s="36"/>
      <c r="K112" s="36"/>
      <c r="L112" s="5"/>
      <c r="M112" s="36"/>
      <c r="N112" s="5"/>
    </row>
    <row r="113" spans="1:14" x14ac:dyDescent="0.2">
      <c r="A113" s="6" t="s">
        <v>105</v>
      </c>
      <c r="B113" s="34">
        <f>SUM(B114+B115+B119+B124+B126)</f>
        <v>20.63</v>
      </c>
      <c r="C113" s="34">
        <f t="shared" ref="C113:N113" si="31">SUM(C114+C115+C119+C124+C126)</f>
        <v>40.65</v>
      </c>
      <c r="D113" s="34">
        <f t="shared" si="31"/>
        <v>23.77</v>
      </c>
      <c r="E113" s="34">
        <f t="shared" si="31"/>
        <v>25.65</v>
      </c>
      <c r="F113" s="34">
        <f t="shared" si="31"/>
        <v>3.69</v>
      </c>
      <c r="G113" s="34">
        <f t="shared" si="31"/>
        <v>51.17</v>
      </c>
      <c r="H113" s="34">
        <f t="shared" si="31"/>
        <v>2.92</v>
      </c>
      <c r="I113" s="34">
        <f t="shared" si="31"/>
        <v>49.8</v>
      </c>
      <c r="J113" s="34">
        <f t="shared" si="31"/>
        <v>106.5</v>
      </c>
      <c r="K113" s="34">
        <f t="shared" si="31"/>
        <v>5.5</v>
      </c>
      <c r="L113" s="34">
        <f t="shared" si="31"/>
        <v>6.4700000000000006</v>
      </c>
      <c r="M113" s="34">
        <f t="shared" si="31"/>
        <v>131.23000000000002</v>
      </c>
      <c r="N113" s="34">
        <f t="shared" si="31"/>
        <v>467.97999999999996</v>
      </c>
    </row>
    <row r="114" spans="1:14" x14ac:dyDescent="0.2">
      <c r="A114" s="7" t="s">
        <v>106</v>
      </c>
      <c r="B114" s="23">
        <v>0</v>
      </c>
      <c r="C114" s="23">
        <v>0</v>
      </c>
      <c r="D114" s="33">
        <v>0</v>
      </c>
      <c r="E114" s="23">
        <v>0</v>
      </c>
      <c r="F114" s="33">
        <v>0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0</v>
      </c>
      <c r="M114" s="23">
        <v>0</v>
      </c>
      <c r="N114" s="23">
        <f>SUM(B114:M114)</f>
        <v>0</v>
      </c>
    </row>
    <row r="115" spans="1:14" x14ac:dyDescent="0.2">
      <c r="A115" s="7" t="s">
        <v>107</v>
      </c>
      <c r="B115" s="32">
        <f>SUM(B116:B118)</f>
        <v>3.73</v>
      </c>
      <c r="C115" s="32">
        <f t="shared" ref="C115:N115" si="32">SUM(C116:C118)</f>
        <v>0</v>
      </c>
      <c r="D115" s="32">
        <f t="shared" si="32"/>
        <v>15.57</v>
      </c>
      <c r="E115" s="32">
        <f t="shared" si="32"/>
        <v>9.65</v>
      </c>
      <c r="F115" s="32">
        <f t="shared" si="32"/>
        <v>0.09</v>
      </c>
      <c r="G115" s="32">
        <f t="shared" si="32"/>
        <v>45.67</v>
      </c>
      <c r="H115" s="32">
        <f t="shared" si="32"/>
        <v>0.82</v>
      </c>
      <c r="I115" s="32">
        <f t="shared" si="32"/>
        <v>41.78</v>
      </c>
      <c r="J115" s="32">
        <f t="shared" si="32"/>
        <v>100</v>
      </c>
      <c r="K115" s="32">
        <f t="shared" si="32"/>
        <v>0</v>
      </c>
      <c r="L115" s="32">
        <f t="shared" si="32"/>
        <v>4.4800000000000004</v>
      </c>
      <c r="M115" s="32">
        <f t="shared" si="32"/>
        <v>123.71000000000001</v>
      </c>
      <c r="N115" s="32">
        <f t="shared" si="32"/>
        <v>345.5</v>
      </c>
    </row>
    <row r="116" spans="1:14" x14ac:dyDescent="0.2">
      <c r="A116" s="7" t="s">
        <v>108</v>
      </c>
      <c r="B116" s="23">
        <v>3.73</v>
      </c>
      <c r="C116" s="23">
        <v>0</v>
      </c>
      <c r="D116" s="33">
        <v>0</v>
      </c>
      <c r="E116" s="23">
        <v>0</v>
      </c>
      <c r="F116" s="33">
        <v>0</v>
      </c>
      <c r="G116" s="23">
        <v>40.360000000000007</v>
      </c>
      <c r="H116" s="23">
        <v>0</v>
      </c>
      <c r="I116" s="23">
        <v>41.78</v>
      </c>
      <c r="J116" s="23">
        <v>100</v>
      </c>
      <c r="K116" s="23">
        <v>0</v>
      </c>
      <c r="L116" s="23">
        <v>4.4800000000000004</v>
      </c>
      <c r="M116" s="33">
        <v>42.84</v>
      </c>
      <c r="N116" s="23">
        <f>SUM(B116:M116)</f>
        <v>233.19</v>
      </c>
    </row>
    <row r="117" spans="1:14" x14ac:dyDescent="0.2">
      <c r="A117" s="7" t="s">
        <v>109</v>
      </c>
      <c r="B117" s="23">
        <v>0</v>
      </c>
      <c r="C117" s="23">
        <v>0</v>
      </c>
      <c r="D117" s="33">
        <v>4.51</v>
      </c>
      <c r="E117" s="23">
        <v>9.65</v>
      </c>
      <c r="F117" s="33">
        <v>0.09</v>
      </c>
      <c r="G117" s="23">
        <v>5.3099999999999987</v>
      </c>
      <c r="H117" s="33">
        <v>0.82</v>
      </c>
      <c r="I117" s="33">
        <v>0</v>
      </c>
      <c r="J117" s="33">
        <v>0</v>
      </c>
      <c r="K117" s="33">
        <v>0</v>
      </c>
      <c r="L117" s="23">
        <v>0</v>
      </c>
      <c r="M117" s="23">
        <v>0</v>
      </c>
      <c r="N117" s="23">
        <f>SUM(B117:M117)</f>
        <v>20.38</v>
      </c>
    </row>
    <row r="118" spans="1:14" x14ac:dyDescent="0.2">
      <c r="A118" s="7" t="s">
        <v>110</v>
      </c>
      <c r="B118" s="23">
        <v>0</v>
      </c>
      <c r="C118" s="23">
        <v>0</v>
      </c>
      <c r="D118" s="33">
        <v>11.06</v>
      </c>
      <c r="E118" s="23">
        <v>0</v>
      </c>
      <c r="F118" s="33">
        <v>0</v>
      </c>
      <c r="G118" s="23">
        <v>0</v>
      </c>
      <c r="H118" s="33">
        <v>0</v>
      </c>
      <c r="I118" s="33">
        <v>0</v>
      </c>
      <c r="J118" s="33">
        <v>0</v>
      </c>
      <c r="K118" s="33">
        <v>0</v>
      </c>
      <c r="L118" s="23">
        <v>0</v>
      </c>
      <c r="M118" s="33">
        <v>80.87</v>
      </c>
      <c r="N118" s="23">
        <f>SUM(B118:M118)</f>
        <v>91.93</v>
      </c>
    </row>
    <row r="119" spans="1:14" x14ac:dyDescent="0.2">
      <c r="A119" s="18" t="s">
        <v>99</v>
      </c>
      <c r="B119" s="32">
        <f t="shared" ref="B119:K119" si="33">SUM(B120+B123)</f>
        <v>16.899999999999999</v>
      </c>
      <c r="C119" s="32">
        <f t="shared" si="33"/>
        <v>40.65</v>
      </c>
      <c r="D119" s="32">
        <f t="shared" si="33"/>
        <v>8.1999999999999993</v>
      </c>
      <c r="E119" s="32">
        <f t="shared" si="33"/>
        <v>16</v>
      </c>
      <c r="F119" s="32">
        <f t="shared" si="33"/>
        <v>3.6</v>
      </c>
      <c r="G119" s="32">
        <f t="shared" si="33"/>
        <v>5.5</v>
      </c>
      <c r="H119" s="32">
        <f t="shared" si="33"/>
        <v>2.1</v>
      </c>
      <c r="I119" s="32">
        <f t="shared" si="33"/>
        <v>8.02</v>
      </c>
      <c r="J119" s="32">
        <f t="shared" si="33"/>
        <v>6.5</v>
      </c>
      <c r="K119" s="32">
        <f t="shared" si="33"/>
        <v>5.5</v>
      </c>
      <c r="L119" s="32">
        <f>SUM(L120+L123)</f>
        <v>1.99</v>
      </c>
      <c r="M119" s="32">
        <f t="shared" ref="M119" si="34">SUM(M120+M123)</f>
        <v>7.52</v>
      </c>
      <c r="N119" s="32">
        <f>SUM(N120+N123)</f>
        <v>122.47999999999998</v>
      </c>
    </row>
    <row r="120" spans="1:14" x14ac:dyDescent="0.2">
      <c r="A120" s="18" t="s">
        <v>111</v>
      </c>
      <c r="B120" s="33">
        <f t="shared" ref="B120:G120" si="35">SUM(B121:B122)</f>
        <v>16.899999999999999</v>
      </c>
      <c r="C120" s="33">
        <f t="shared" si="35"/>
        <v>40.65</v>
      </c>
      <c r="D120" s="33">
        <f t="shared" si="35"/>
        <v>8.1999999999999993</v>
      </c>
      <c r="E120" s="33">
        <f t="shared" si="35"/>
        <v>16</v>
      </c>
      <c r="F120" s="33">
        <f t="shared" si="35"/>
        <v>3.6</v>
      </c>
      <c r="G120" s="33">
        <f t="shared" si="35"/>
        <v>5.5</v>
      </c>
      <c r="H120" s="33">
        <f t="shared" ref="H120:K120" si="36">SUM(H121:H122)</f>
        <v>2.1</v>
      </c>
      <c r="I120" s="33">
        <f t="shared" si="36"/>
        <v>8.02</v>
      </c>
      <c r="J120" s="33">
        <f t="shared" si="36"/>
        <v>6.5</v>
      </c>
      <c r="K120" s="33">
        <f t="shared" si="36"/>
        <v>5.5</v>
      </c>
      <c r="L120" s="33">
        <f>SUM(L121:L122)</f>
        <v>1.99</v>
      </c>
      <c r="M120" s="33">
        <f t="shared" ref="M120" si="37">SUM(M121:M122)</f>
        <v>7.52</v>
      </c>
      <c r="N120" s="33">
        <f>SUM(N121:N122)</f>
        <v>122.47999999999998</v>
      </c>
    </row>
    <row r="121" spans="1:14" x14ac:dyDescent="0.2">
      <c r="A121" s="18" t="s">
        <v>101</v>
      </c>
      <c r="B121" s="23">
        <v>0</v>
      </c>
      <c r="C121" s="23">
        <v>0</v>
      </c>
      <c r="D121" s="33">
        <v>0</v>
      </c>
      <c r="E121" s="23">
        <v>0</v>
      </c>
      <c r="F121" s="3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33">
        <v>0</v>
      </c>
      <c r="N121" s="23">
        <f>SUM(B121:M121)</f>
        <v>0</v>
      </c>
    </row>
    <row r="122" spans="1:14" x14ac:dyDescent="0.2">
      <c r="A122" s="18" t="s">
        <v>102</v>
      </c>
      <c r="B122" s="23">
        <v>16.899999999999999</v>
      </c>
      <c r="C122" s="23">
        <v>40.65</v>
      </c>
      <c r="D122" s="33">
        <v>8.1999999999999993</v>
      </c>
      <c r="E122" s="23">
        <v>16</v>
      </c>
      <c r="F122" s="33">
        <v>3.6</v>
      </c>
      <c r="G122" s="23">
        <v>5.5</v>
      </c>
      <c r="H122" s="23">
        <v>2.1</v>
      </c>
      <c r="I122" s="23">
        <v>8.02</v>
      </c>
      <c r="J122" s="23">
        <v>6.5</v>
      </c>
      <c r="K122" s="23">
        <v>5.5</v>
      </c>
      <c r="L122" s="23">
        <v>1.99</v>
      </c>
      <c r="M122" s="33">
        <v>7.52</v>
      </c>
      <c r="N122" s="23">
        <f>SUM(B122:M122)</f>
        <v>122.47999999999998</v>
      </c>
    </row>
    <row r="123" spans="1:14" x14ac:dyDescent="0.2">
      <c r="A123" s="18" t="s">
        <v>112</v>
      </c>
      <c r="B123" s="23">
        <v>0</v>
      </c>
      <c r="C123" s="23">
        <v>0</v>
      </c>
      <c r="D123" s="33">
        <v>0</v>
      </c>
      <c r="E123" s="23">
        <v>0</v>
      </c>
      <c r="F123" s="33">
        <v>0</v>
      </c>
      <c r="G123" s="3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0</v>
      </c>
      <c r="M123" s="33">
        <v>0</v>
      </c>
      <c r="N123" s="23">
        <f>SUM(B123:M123)</f>
        <v>0</v>
      </c>
    </row>
    <row r="124" spans="1:14" x14ac:dyDescent="0.2">
      <c r="A124" s="18" t="s">
        <v>113</v>
      </c>
      <c r="B124" s="23">
        <v>0</v>
      </c>
      <c r="C124" s="23">
        <v>0</v>
      </c>
      <c r="D124" s="33">
        <v>0</v>
      </c>
      <c r="E124" s="23">
        <v>0</v>
      </c>
      <c r="F124" s="33">
        <v>0</v>
      </c>
      <c r="G124" s="3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33">
        <v>0</v>
      </c>
      <c r="N124" s="23">
        <f>SUM(B124:M124)</f>
        <v>0</v>
      </c>
    </row>
    <row r="125" spans="1:14" ht="3.75" customHeight="1" x14ac:dyDescent="0.2">
      <c r="A125" s="18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23"/>
    </row>
    <row r="126" spans="1:14" x14ac:dyDescent="0.2">
      <c r="A126" s="9" t="s">
        <v>114</v>
      </c>
      <c r="B126" s="32">
        <f>SUM(B127:B130)</f>
        <v>0</v>
      </c>
      <c r="C126" s="32">
        <f>SUM(C127:C130)</f>
        <v>0</v>
      </c>
      <c r="D126" s="32">
        <f>SUM(D127:D130)</f>
        <v>0</v>
      </c>
      <c r="E126" s="32">
        <f>SUM(E127:E130)</f>
        <v>0</v>
      </c>
      <c r="F126" s="32">
        <f>SUM(F127:F130)</f>
        <v>0</v>
      </c>
      <c r="G126" s="32">
        <f t="shared" ref="G126:M126" si="38">SUM(G127:G130)</f>
        <v>0</v>
      </c>
      <c r="H126" s="32">
        <f t="shared" si="38"/>
        <v>0</v>
      </c>
      <c r="I126" s="32">
        <f t="shared" si="38"/>
        <v>0</v>
      </c>
      <c r="J126" s="32">
        <f t="shared" si="38"/>
        <v>0</v>
      </c>
      <c r="K126" s="32">
        <f t="shared" si="38"/>
        <v>0</v>
      </c>
      <c r="L126" s="32">
        <f t="shared" si="38"/>
        <v>0</v>
      </c>
      <c r="M126" s="32">
        <f t="shared" si="38"/>
        <v>0</v>
      </c>
      <c r="N126" s="32">
        <f>SUM(N127:N130)</f>
        <v>0</v>
      </c>
    </row>
    <row r="127" spans="1:14" x14ac:dyDescent="0.2">
      <c r="A127" s="19" t="s">
        <v>115</v>
      </c>
      <c r="B127" s="23">
        <v>0</v>
      </c>
      <c r="C127" s="23">
        <v>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23">
        <f>SUM(B127:M127)</f>
        <v>0</v>
      </c>
    </row>
    <row r="128" spans="1:14" x14ac:dyDescent="0.2">
      <c r="A128" s="19" t="s">
        <v>116</v>
      </c>
      <c r="B128" s="23">
        <v>0</v>
      </c>
      <c r="C128" s="23">
        <v>0</v>
      </c>
      <c r="D128" s="3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f>SUM(B128:M128)</f>
        <v>0</v>
      </c>
    </row>
    <row r="129" spans="1:14" x14ac:dyDescent="0.2">
      <c r="A129" s="19" t="s">
        <v>117</v>
      </c>
      <c r="B129" s="23">
        <v>0</v>
      </c>
      <c r="C129" s="23">
        <v>0</v>
      </c>
      <c r="D129" s="33">
        <v>0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f>SUM(B129:M129)</f>
        <v>0</v>
      </c>
    </row>
    <row r="130" spans="1:14" ht="13.5" thickBot="1" x14ac:dyDescent="0.25">
      <c r="A130" s="26" t="s">
        <v>118</v>
      </c>
      <c r="B130" s="23">
        <v>0</v>
      </c>
      <c r="C130" s="37">
        <v>0</v>
      </c>
      <c r="D130" s="40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f>SUM(B130:M130)</f>
        <v>0</v>
      </c>
    </row>
    <row r="131" spans="1:14" x14ac:dyDescent="0.2">
      <c r="A131" s="27" t="s">
        <v>18</v>
      </c>
      <c r="B131" s="41">
        <f t="shared" ref="B131:N131" si="39">SUM(B12+B16+B101+B113)</f>
        <v>91763.48000000001</v>
      </c>
      <c r="C131" s="41">
        <f t="shared" si="39"/>
        <v>97159.700000000012</v>
      </c>
      <c r="D131" s="41">
        <f t="shared" si="39"/>
        <v>94630.950000000012</v>
      </c>
      <c r="E131" s="38">
        <f t="shared" si="39"/>
        <v>91041.11</v>
      </c>
      <c r="F131" s="38">
        <f t="shared" si="39"/>
        <v>92800.969999999987</v>
      </c>
      <c r="G131" s="38">
        <f t="shared" si="39"/>
        <v>93229.22000000003</v>
      </c>
      <c r="H131" s="38">
        <f t="shared" si="39"/>
        <v>89474.059999999983</v>
      </c>
      <c r="I131" s="38">
        <f t="shared" si="39"/>
        <v>97806.760000000009</v>
      </c>
      <c r="J131" s="38">
        <f t="shared" si="39"/>
        <v>86914.819999999992</v>
      </c>
      <c r="K131" s="38">
        <f t="shared" si="39"/>
        <v>86400.040000000037</v>
      </c>
      <c r="L131" s="38">
        <f t="shared" si="39"/>
        <v>89844.97000000003</v>
      </c>
      <c r="M131" s="38">
        <f t="shared" si="39"/>
        <v>113526.93000000001</v>
      </c>
      <c r="N131" s="38">
        <f t="shared" si="39"/>
        <v>1124593.0099999995</v>
      </c>
    </row>
    <row r="132" spans="1:14" x14ac:dyDescent="0.2">
      <c r="A132" s="20"/>
      <c r="B132" s="2"/>
      <c r="N132" s="21"/>
    </row>
    <row r="133" spans="1:14" ht="30" customHeight="1" x14ac:dyDescent="0.2">
      <c r="A133" s="57" t="s">
        <v>121</v>
      </c>
      <c r="B133" s="57"/>
      <c r="C133" s="57"/>
      <c r="D133" s="57"/>
      <c r="E133" s="57"/>
      <c r="F133" s="57"/>
      <c r="G133" s="57"/>
      <c r="H133" s="57"/>
      <c r="I133" s="57"/>
      <c r="J133" s="57"/>
      <c r="K133" s="57"/>
      <c r="L133" s="57"/>
      <c r="M133" s="57"/>
      <c r="N133" s="57"/>
    </row>
    <row r="134" spans="1:14" x14ac:dyDescent="0.2">
      <c r="B134" s="2"/>
    </row>
    <row r="135" spans="1:14" ht="14.25" x14ac:dyDescent="0.2">
      <c r="B135" s="2"/>
      <c r="E135" s="21"/>
      <c r="N135" s="42"/>
    </row>
    <row r="136" spans="1:14" x14ac:dyDescent="0.2">
      <c r="A136" s="22" t="s">
        <v>119</v>
      </c>
    </row>
    <row r="137" spans="1:14" x14ac:dyDescent="0.2">
      <c r="A137" s="22" t="s">
        <v>123</v>
      </c>
      <c r="N137" s="21"/>
    </row>
  </sheetData>
  <mergeCells count="43">
    <mergeCell ref="A6:N6"/>
    <mergeCell ref="A1:N1"/>
    <mergeCell ref="A2:N2"/>
    <mergeCell ref="A3:N3"/>
    <mergeCell ref="A4:N4"/>
    <mergeCell ref="A5:N5"/>
    <mergeCell ref="A90:N90"/>
    <mergeCell ref="B8:N9"/>
    <mergeCell ref="A9:A10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B97:N98"/>
    <mergeCell ref="A98:A99"/>
    <mergeCell ref="B99:B100"/>
    <mergeCell ref="C99:C100"/>
    <mergeCell ref="D99:D100"/>
    <mergeCell ref="A91:N91"/>
    <mergeCell ref="A92:N92"/>
    <mergeCell ref="A93:N93"/>
    <mergeCell ref="A94:N94"/>
    <mergeCell ref="A95:N95"/>
    <mergeCell ref="K99:K100"/>
    <mergeCell ref="L99:L100"/>
    <mergeCell ref="M99:M100"/>
    <mergeCell ref="N99:N100"/>
    <mergeCell ref="A133:N133"/>
    <mergeCell ref="E99:E100"/>
    <mergeCell ref="F99:F100"/>
    <mergeCell ref="G99:G100"/>
    <mergeCell ref="H99:H100"/>
    <mergeCell ref="I99:I100"/>
    <mergeCell ref="J99:J100"/>
  </mergeCells>
  <printOptions horizontalCentered="1"/>
  <pageMargins left="0" right="0" top="0.19685039370078741" bottom="0" header="0" footer="0"/>
  <pageSetup scale="55" fitToHeight="2" orientation="landscape" horizontalDpi="300" verticalDpi="300" r:id="rId1"/>
  <headerFooter alignWithMargins="0">
    <oddHeader>&amp;R
&amp;"Tahoma,Regular"Hoja  &amp;P  de 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REC mp</vt:lpstr>
      <vt:lpstr>'REC mp'!Área_de_impresión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Nuñez Mendoza</dc:creator>
  <cp:lastModifiedBy>Leticia Nuñez Mendoza</cp:lastModifiedBy>
  <cp:lastPrinted>2017-01-12T20:41:42Z</cp:lastPrinted>
  <dcterms:created xsi:type="dcterms:W3CDTF">2017-01-11T16:49:57Z</dcterms:created>
  <dcterms:modified xsi:type="dcterms:W3CDTF">2017-12-06T19:25:57Z</dcterms:modified>
</cp:coreProperties>
</file>