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6455" windowHeight="9435"/>
  </bookViews>
  <sheets>
    <sheet name="REC mp" sheetId="6" r:id="rId1"/>
  </sheets>
  <definedNames>
    <definedName name="_xlnm.Print_Area" localSheetId="0">'REC mp'!$A$1:$N$143</definedName>
  </definedNames>
  <calcPr calcId="145621"/>
</workbook>
</file>

<file path=xl/calcChain.xml><?xml version="1.0" encoding="utf-8"?>
<calcChain xmlns="http://schemas.openxmlformats.org/spreadsheetml/2006/main">
  <c r="N136" i="6" l="1"/>
  <c r="N135" i="6"/>
  <c r="N134" i="6"/>
  <c r="N133" i="6"/>
  <c r="N132" i="6" s="1"/>
  <c r="M132" i="6"/>
  <c r="L132" i="6"/>
  <c r="K132" i="6"/>
  <c r="J132" i="6"/>
  <c r="I132" i="6"/>
  <c r="H132" i="6"/>
  <c r="G132" i="6"/>
  <c r="F132" i="6"/>
  <c r="E132" i="6"/>
  <c r="D132" i="6"/>
  <c r="C132" i="6"/>
  <c r="B132" i="6"/>
  <c r="N130" i="6"/>
  <c r="N129" i="6"/>
  <c r="M128" i="6"/>
  <c r="L128" i="6"/>
  <c r="K128" i="6"/>
  <c r="J128" i="6"/>
  <c r="I128" i="6"/>
  <c r="H128" i="6"/>
  <c r="G128" i="6"/>
  <c r="F128" i="6"/>
  <c r="E128" i="6"/>
  <c r="D128" i="6"/>
  <c r="C128" i="6"/>
  <c r="B128" i="6"/>
  <c r="N127" i="6"/>
  <c r="N126" i="6"/>
  <c r="N125" i="6"/>
  <c r="N123" i="6" s="1"/>
  <c r="N122" i="6" s="1"/>
  <c r="N124" i="6"/>
  <c r="M123" i="6"/>
  <c r="M122" i="6" s="1"/>
  <c r="L123" i="6"/>
  <c r="L122" i="6" s="1"/>
  <c r="L116" i="6" s="1"/>
  <c r="K123" i="6"/>
  <c r="J123" i="6"/>
  <c r="J122" i="6" s="1"/>
  <c r="I123" i="6"/>
  <c r="I122" i="6" s="1"/>
  <c r="H123" i="6"/>
  <c r="H122" i="6" s="1"/>
  <c r="H116" i="6" s="1"/>
  <c r="G123" i="6"/>
  <c r="F123" i="6"/>
  <c r="F122" i="6" s="1"/>
  <c r="E123" i="6"/>
  <c r="E122" i="6" s="1"/>
  <c r="D123" i="6"/>
  <c r="D122" i="6" s="1"/>
  <c r="D116" i="6" s="1"/>
  <c r="C123" i="6"/>
  <c r="B123" i="6"/>
  <c r="B122" i="6" s="1"/>
  <c r="K122" i="6"/>
  <c r="G122" i="6"/>
  <c r="C122" i="6"/>
  <c r="N121" i="6"/>
  <c r="N120" i="6"/>
  <c r="N119" i="6"/>
  <c r="N118" i="6" s="1"/>
  <c r="M118" i="6"/>
  <c r="L118" i="6"/>
  <c r="K118" i="6"/>
  <c r="J118" i="6"/>
  <c r="I118" i="6"/>
  <c r="H118" i="6"/>
  <c r="G118" i="6"/>
  <c r="F118" i="6"/>
  <c r="E118" i="6"/>
  <c r="D118" i="6"/>
  <c r="C118" i="6"/>
  <c r="B118" i="6"/>
  <c r="N117" i="6"/>
  <c r="N114" i="6"/>
  <c r="N113" i="6"/>
  <c r="N112" i="6"/>
  <c r="N110" i="6" s="1"/>
  <c r="N109" i="6" s="1"/>
  <c r="N111" i="6"/>
  <c r="M110" i="6"/>
  <c r="M109" i="6" s="1"/>
  <c r="L110" i="6"/>
  <c r="L109" i="6" s="1"/>
  <c r="L104" i="6" s="1"/>
  <c r="K110" i="6"/>
  <c r="J110" i="6"/>
  <c r="J109" i="6" s="1"/>
  <c r="I110" i="6"/>
  <c r="I109" i="6" s="1"/>
  <c r="H110" i="6"/>
  <c r="H109" i="6" s="1"/>
  <c r="H104" i="6" s="1"/>
  <c r="G110" i="6"/>
  <c r="F110" i="6"/>
  <c r="F109" i="6" s="1"/>
  <c r="E110" i="6"/>
  <c r="E109" i="6" s="1"/>
  <c r="D110" i="6"/>
  <c r="D109" i="6" s="1"/>
  <c r="D104" i="6" s="1"/>
  <c r="C110" i="6"/>
  <c r="B110" i="6"/>
  <c r="B109" i="6" s="1"/>
  <c r="K109" i="6"/>
  <c r="K104" i="6" s="1"/>
  <c r="G109" i="6"/>
  <c r="C109" i="6"/>
  <c r="C104" i="6" s="1"/>
  <c r="N108" i="6"/>
  <c r="N107" i="6"/>
  <c r="N106" i="6"/>
  <c r="N105" i="6" s="1"/>
  <c r="M105" i="6"/>
  <c r="M104" i="6" s="1"/>
  <c r="L105" i="6"/>
  <c r="K105" i="6"/>
  <c r="J105" i="6"/>
  <c r="I105" i="6"/>
  <c r="I104" i="6" s="1"/>
  <c r="H105" i="6"/>
  <c r="G105" i="6"/>
  <c r="F105" i="6"/>
  <c r="E105" i="6"/>
  <c r="E104" i="6" s="1"/>
  <c r="D105" i="6"/>
  <c r="C105" i="6"/>
  <c r="B105" i="6"/>
  <c r="G104" i="6"/>
  <c r="N90" i="6"/>
  <c r="N89" i="6" s="1"/>
  <c r="M89" i="6"/>
  <c r="L89" i="6"/>
  <c r="K89" i="6"/>
  <c r="J89" i="6"/>
  <c r="I89" i="6"/>
  <c r="H89" i="6"/>
  <c r="G89" i="6"/>
  <c r="F89" i="6"/>
  <c r="E89" i="6"/>
  <c r="D89" i="6"/>
  <c r="C89" i="6"/>
  <c r="B89" i="6"/>
  <c r="N88" i="6"/>
  <c r="N87" i="6"/>
  <c r="M86" i="6"/>
  <c r="L86" i="6"/>
  <c r="K86" i="6"/>
  <c r="J86" i="6"/>
  <c r="I86" i="6"/>
  <c r="H86" i="6"/>
  <c r="G86" i="6"/>
  <c r="F86" i="6"/>
  <c r="E86" i="6"/>
  <c r="D86" i="6"/>
  <c r="C86" i="6"/>
  <c r="B86" i="6"/>
  <c r="N85" i="6"/>
  <c r="N84" i="6"/>
  <c r="N83" i="6"/>
  <c r="N82" i="6"/>
  <c r="N81" i="6"/>
  <c r="N80" i="6"/>
  <c r="M79" i="6"/>
  <c r="L79" i="6"/>
  <c r="K79" i="6"/>
  <c r="J79" i="6"/>
  <c r="I79" i="6"/>
  <c r="H79" i="6"/>
  <c r="G79" i="6"/>
  <c r="F79" i="6"/>
  <c r="E79" i="6"/>
  <c r="D79" i="6"/>
  <c r="C79" i="6"/>
  <c r="B79" i="6"/>
  <c r="N78" i="6"/>
  <c r="N77" i="6" s="1"/>
  <c r="M77" i="6"/>
  <c r="L77" i="6"/>
  <c r="K77" i="6"/>
  <c r="J77" i="6"/>
  <c r="I77" i="6"/>
  <c r="H77" i="6"/>
  <c r="G77" i="6"/>
  <c r="F77" i="6"/>
  <c r="E77" i="6"/>
  <c r="D77" i="6"/>
  <c r="C77" i="6"/>
  <c r="B77" i="6"/>
  <c r="N76" i="6"/>
  <c r="N75" i="6" s="1"/>
  <c r="M75" i="6"/>
  <c r="L75" i="6"/>
  <c r="K75" i="6"/>
  <c r="J75" i="6"/>
  <c r="J41" i="6" s="1"/>
  <c r="I75" i="6"/>
  <c r="H75" i="6"/>
  <c r="G75" i="6"/>
  <c r="F75" i="6"/>
  <c r="F41" i="6" s="1"/>
  <c r="E75" i="6"/>
  <c r="D75" i="6"/>
  <c r="C75" i="6"/>
  <c r="B75" i="6"/>
  <c r="B41" i="6" s="1"/>
  <c r="N74" i="6"/>
  <c r="N73" i="6"/>
  <c r="M73" i="6"/>
  <c r="L73" i="6"/>
  <c r="K73" i="6"/>
  <c r="J73" i="6"/>
  <c r="I73" i="6"/>
  <c r="H73" i="6"/>
  <c r="G73" i="6"/>
  <c r="F73" i="6"/>
  <c r="E73" i="6"/>
  <c r="D73" i="6"/>
  <c r="C73" i="6"/>
  <c r="B73" i="6"/>
  <c r="N72" i="6"/>
  <c r="N71" i="6"/>
  <c r="N70" i="6"/>
  <c r="N69" i="6"/>
  <c r="N68" i="6"/>
  <c r="N67" i="6"/>
  <c r="N66" i="6"/>
  <c r="N65" i="6"/>
  <c r="N64" i="6"/>
  <c r="M63" i="6"/>
  <c r="L63" i="6"/>
  <c r="K63" i="6"/>
  <c r="J63" i="6"/>
  <c r="I63" i="6"/>
  <c r="I41" i="6" s="1"/>
  <c r="H63" i="6"/>
  <c r="G63" i="6"/>
  <c r="F63" i="6"/>
  <c r="E63" i="6"/>
  <c r="D63" i="6"/>
  <c r="C63" i="6"/>
  <c r="B63" i="6"/>
  <c r="N62" i="6"/>
  <c r="N61" i="6"/>
  <c r="N60" i="6"/>
  <c r="N59" i="6"/>
  <c r="N58" i="6"/>
  <c r="N57" i="6"/>
  <c r="M56" i="6"/>
  <c r="L56" i="6"/>
  <c r="K56" i="6"/>
  <c r="J56" i="6"/>
  <c r="I56" i="6"/>
  <c r="H56" i="6"/>
  <c r="G56" i="6"/>
  <c r="F56" i="6"/>
  <c r="E56" i="6"/>
  <c r="D56" i="6"/>
  <c r="C56" i="6"/>
  <c r="B56" i="6"/>
  <c r="N55" i="6"/>
  <c r="N54" i="6"/>
  <c r="N53" i="6"/>
  <c r="N52" i="6"/>
  <c r="M51" i="6"/>
  <c r="L51" i="6"/>
  <c r="K51" i="6"/>
  <c r="J51" i="6"/>
  <c r="I51" i="6"/>
  <c r="H51" i="6"/>
  <c r="G51" i="6"/>
  <c r="F51" i="6"/>
  <c r="E51" i="6"/>
  <c r="D51" i="6"/>
  <c r="C51" i="6"/>
  <c r="B51" i="6"/>
  <c r="N50" i="6"/>
  <c r="N49" i="6" s="1"/>
  <c r="M49" i="6"/>
  <c r="L49" i="6"/>
  <c r="K49" i="6"/>
  <c r="J49" i="6"/>
  <c r="I49" i="6"/>
  <c r="H49" i="6"/>
  <c r="G49" i="6"/>
  <c r="F49" i="6"/>
  <c r="E49" i="6"/>
  <c r="D49" i="6"/>
  <c r="C49" i="6"/>
  <c r="B49" i="6"/>
  <c r="N48" i="6"/>
  <c r="N47" i="6"/>
  <c r="N46" i="6"/>
  <c r="N45" i="6"/>
  <c r="M44" i="6"/>
  <c r="L44" i="6"/>
  <c r="K44" i="6"/>
  <c r="J44" i="6"/>
  <c r="I44" i="6"/>
  <c r="H44" i="6"/>
  <c r="G44" i="6"/>
  <c r="F44" i="6"/>
  <c r="E44" i="6"/>
  <c r="D44" i="6"/>
  <c r="C44" i="6"/>
  <c r="B44" i="6"/>
  <c r="N43" i="6"/>
  <c r="N42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 s="1"/>
  <c r="M26" i="6"/>
  <c r="L26" i="6"/>
  <c r="K26" i="6"/>
  <c r="J26" i="6"/>
  <c r="I26" i="6"/>
  <c r="H26" i="6"/>
  <c r="G26" i="6"/>
  <c r="F26" i="6"/>
  <c r="E26" i="6"/>
  <c r="D26" i="6"/>
  <c r="C26" i="6"/>
  <c r="B26" i="6"/>
  <c r="N24" i="6"/>
  <c r="N23" i="6"/>
  <c r="N22" i="6"/>
  <c r="N21" i="6"/>
  <c r="N20" i="6"/>
  <c r="N19" i="6"/>
  <c r="N18" i="6"/>
  <c r="M17" i="6"/>
  <c r="L17" i="6"/>
  <c r="K17" i="6"/>
  <c r="J17" i="6"/>
  <c r="I17" i="6"/>
  <c r="H17" i="6"/>
  <c r="G17" i="6"/>
  <c r="F17" i="6"/>
  <c r="E17" i="6"/>
  <c r="D17" i="6"/>
  <c r="C17" i="6"/>
  <c r="B17" i="6"/>
  <c r="N14" i="6"/>
  <c r="N13" i="6"/>
  <c r="N12" i="6" s="1"/>
  <c r="M12" i="6"/>
  <c r="L12" i="6"/>
  <c r="K12" i="6"/>
  <c r="J12" i="6"/>
  <c r="I12" i="6"/>
  <c r="H12" i="6"/>
  <c r="G12" i="6"/>
  <c r="F12" i="6"/>
  <c r="E12" i="6"/>
  <c r="D12" i="6"/>
  <c r="C12" i="6"/>
  <c r="B12" i="6"/>
  <c r="E41" i="6" l="1"/>
  <c r="E16" i="6" s="1"/>
  <c r="E137" i="6" s="1"/>
  <c r="M41" i="6"/>
  <c r="M16" i="6" s="1"/>
  <c r="I16" i="6"/>
  <c r="C16" i="6"/>
  <c r="C41" i="6"/>
  <c r="G41" i="6"/>
  <c r="G16" i="6" s="1"/>
  <c r="G137" i="6" s="1"/>
  <c r="K41" i="6"/>
  <c r="K16" i="6" s="1"/>
  <c r="K137" i="6" s="1"/>
  <c r="N51" i="6"/>
  <c r="N56" i="6"/>
  <c r="N79" i="6"/>
  <c r="N128" i="6"/>
  <c r="N116" i="6" s="1"/>
  <c r="B104" i="6"/>
  <c r="F104" i="6"/>
  <c r="J104" i="6"/>
  <c r="N104" i="6"/>
  <c r="B116" i="6"/>
  <c r="F116" i="6"/>
  <c r="J116" i="6"/>
  <c r="B16" i="6"/>
  <c r="B137" i="6" s="1"/>
  <c r="F16" i="6"/>
  <c r="F137" i="6" s="1"/>
  <c r="J16" i="6"/>
  <c r="J137" i="6" s="1"/>
  <c r="N17" i="6"/>
  <c r="N44" i="6"/>
  <c r="D41" i="6"/>
  <c r="D16" i="6" s="1"/>
  <c r="D137" i="6" s="1"/>
  <c r="H41" i="6"/>
  <c r="H16" i="6" s="1"/>
  <c r="H137" i="6" s="1"/>
  <c r="L41" i="6"/>
  <c r="L16" i="6" s="1"/>
  <c r="L137" i="6" s="1"/>
  <c r="N63" i="6"/>
  <c r="N86" i="6"/>
  <c r="C116" i="6"/>
  <c r="G116" i="6"/>
  <c r="K116" i="6"/>
  <c r="E116" i="6"/>
  <c r="I116" i="6"/>
  <c r="I137" i="6" s="1"/>
  <c r="M116" i="6"/>
  <c r="M137" i="6" s="1"/>
  <c r="C137" i="6"/>
  <c r="N41" i="6"/>
  <c r="N16" i="6" s="1"/>
  <c r="N137" i="6" s="1"/>
</calcChain>
</file>

<file path=xl/sharedStrings.xml><?xml version="1.0" encoding="utf-8"?>
<sst xmlns="http://schemas.openxmlformats.org/spreadsheetml/2006/main" count="153" uniqueCount="128">
  <si>
    <t>FIDEICOMISO DE RECUPERACIÓN CREDITICIA DEL DISTRITO FEDERAL    FIDERE  III</t>
  </si>
  <si>
    <t>GERENCIA DE RECUPERACIÓN DE CRÉDITOS</t>
  </si>
  <si>
    <t>SUBGERENCIA DE CONTROL DE CARTERAS</t>
  </si>
  <si>
    <t>UNIDAD DEPARTAMENTAL DE CONSOLIDACIÓN CONTABLE</t>
  </si>
  <si>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</si>
  <si>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</si>
  <si>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</si>
  <si>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</si>
  <si>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</si>
  <si>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</si>
  <si>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</si>
  <si>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</si>
  <si>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</si>
  <si>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</si>
  <si>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</si>
  <si>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</si>
  <si>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</si>
  <si>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BANCARIA</t>
  </si>
  <si>
    <t>GUBERNAMENTAL</t>
  </si>
  <si>
    <t>FIVIDESU</t>
  </si>
  <si>
    <t>FICAPRO</t>
  </si>
  <si>
    <t>INVI</t>
  </si>
  <si>
    <t>PROPIA</t>
  </si>
  <si>
    <t>SOCIAL</t>
  </si>
  <si>
    <t>TOTAL</t>
  </si>
  <si>
    <t xml:space="preserve">       J.U.D.C.C. </t>
  </si>
  <si>
    <t>(15) BANAMEX</t>
  </si>
  <si>
    <t>(13) BANORTE (BANCRECER)</t>
  </si>
  <si>
    <t>(34) ORDINARIO CONDICIONES 02, 03, 04, 05, y 07</t>
  </si>
  <si>
    <t>(54) FOVI - 7 DE JULIO</t>
  </si>
  <si>
    <t>(55) FOVI - PLUTARCO ELÍAS CALLES</t>
  </si>
  <si>
    <t>(56) RESCATE FINANCIERO</t>
  </si>
  <si>
    <t>(66) MEJORAMIENTO DE VIVIENDA</t>
  </si>
  <si>
    <t>(28/50) FIVIDESU FERRERÍA</t>
  </si>
  <si>
    <t>(AN) ADQUISICIÓN DE VIVIENDA INVI - FIVIDESU</t>
  </si>
  <si>
    <t>(10) BANOBRAS</t>
  </si>
  <si>
    <t>(08/43) SUELO</t>
  </si>
  <si>
    <t>(27) HIPOTECA</t>
  </si>
  <si>
    <t>(29/45) SUELO  VIVIENDA</t>
  </si>
  <si>
    <t>(30/46) HIPOTECA ESPECIAL</t>
  </si>
  <si>
    <t>(32) ALAMEDA</t>
  </si>
  <si>
    <t>(41) CASA PROPIA '98</t>
  </si>
  <si>
    <t>(48) SUELO '98</t>
  </si>
  <si>
    <t>(52) CAMPAMENTOS</t>
  </si>
  <si>
    <t>(58) SUSTITUCIÓN DE VIVIENDA 98 Y CARTERA II</t>
  </si>
  <si>
    <t>(75) FICAPRO - FOVI I y II</t>
  </si>
  <si>
    <t>(81) SUSTITUCIÓN DE VIVIENDA AUTOADMINISTRACIÓN</t>
  </si>
  <si>
    <t>(AG) SUSTITUCIÓN DE VIVIENDA - INVI - FICAPRO</t>
  </si>
  <si>
    <t>(11) INVI-SEDUVI</t>
  </si>
  <si>
    <t>(24) INVI-DDF</t>
  </si>
  <si>
    <t>SUSTITUCIÓN DE VIVIENDA</t>
  </si>
  <si>
    <t>(51) ADQUISICION DE SUELO</t>
  </si>
  <si>
    <t>(61) ESTUDIOS Y PROYECTOS</t>
  </si>
  <si>
    <t>(65) SUSTITUCIÓN DE VIVIENDA DE ALTO RIESGO</t>
  </si>
  <si>
    <t>(84) EDIFICACION II</t>
  </si>
  <si>
    <t>MEJORAMIENTO DE VIVIENDA EN LOTES FAMILIARES</t>
  </si>
  <si>
    <t>(60) CONSTRUCCIÓN Y MEJORAMIENTO - MÓDULOS</t>
  </si>
  <si>
    <t>COFINANCIADOS</t>
  </si>
  <si>
    <t>(67) FOSOVI</t>
  </si>
  <si>
    <t xml:space="preserve">(69) COPEVI </t>
  </si>
  <si>
    <t xml:space="preserve">(70) CASA Y CIUDAD </t>
  </si>
  <si>
    <t>(57) LA DRAGA - COFINANCIAMIENTO</t>
  </si>
  <si>
    <t>ADQUISICIÓN DE VIVIENDA</t>
  </si>
  <si>
    <t>(63) ADQUISICIÓN DE VIVIENDA</t>
  </si>
  <si>
    <t>(64) VIVIENDA EN USO</t>
  </si>
  <si>
    <t>(85) REHABILITACION</t>
  </si>
  <si>
    <t>(88) ADQUISICIÓN A TERCEROS</t>
  </si>
  <si>
    <t>(AB) ADQUISICIÓN DE VIVIENDA EN USO Y REHABILITACIÓN</t>
  </si>
  <si>
    <t>(AC) ADQUISICIÓN DE VIVIENDA A TERCEROS</t>
  </si>
  <si>
    <t>VIVIENDA EN CONJUNTO</t>
  </si>
  <si>
    <t>(89) EDIFICACION III</t>
  </si>
  <si>
    <t>(AA) ESTUDIOS Y PROYECTOS Y EDIFICACIÓN</t>
  </si>
  <si>
    <t>(AD) ADQUISICION DE SUELO Y EDIFICACIÓN</t>
  </si>
  <si>
    <t>(AE) ADQUISICIÓN DE SUELO Y ESTUDIOS Y PROYECTOS</t>
  </si>
  <si>
    <t>(AF) DEMOLICIÓN, ESTUDIOS Y PROYECTOS Y EDIFICACIÓN</t>
  </si>
  <si>
    <t>(AH) SUELO, ESTUDIOS Y PROYECTOS Y EDIFICACIÓN</t>
  </si>
  <si>
    <t>(AI) ADQUISICIÓN DE SUELO</t>
  </si>
  <si>
    <t>(AJ) VIVIENDA NUEVA TERMINADA EDIFICACIÓN INVI II</t>
  </si>
  <si>
    <t>(AK) SUELO, ESTUDIOS Y PROYECTOS Y EDIFICACIÓN INVI II</t>
  </si>
  <si>
    <t xml:space="preserve">MEJORAMIENTO DE VIVIENDA </t>
  </si>
  <si>
    <t>(AL) SUELO, CONSTRUCCIÓN Y MEJORAMIENTO</t>
  </si>
  <si>
    <t>CONSTRUCCIÓN DE VIVIENDA EN LOTE FAMILIAR</t>
  </si>
  <si>
    <t>(90) CONSTRUCCIÓN Y MEJORAMIENTO II - MÓDULOS</t>
  </si>
  <si>
    <t>RESCATE HIPOTECARIO - PESOS</t>
  </si>
  <si>
    <t>(83) SERFIN - FIVIDESU - INVI</t>
  </si>
  <si>
    <t>RESCATE DE CARTERA - VSM</t>
  </si>
  <si>
    <t>(71) JOSÉ JOAQUÍN HERRERA No. 151</t>
  </si>
  <si>
    <t>(79) PRIVADA DE CAMPO CORINTO No. 1</t>
  </si>
  <si>
    <t>(78) XANAMBRES No. 1</t>
  </si>
  <si>
    <t>(82) JOSÉ F. GUTIÉRREZ No. 254</t>
  </si>
  <si>
    <t>VIVIENDA EN CONJUNTO CON INTERÉS ORDINARIO</t>
  </si>
  <si>
    <t xml:space="preserve">(80) VIVIENDA NUEVA TERMINADA EDIFICACION  </t>
  </si>
  <si>
    <t>VIVIENDA EN CONJUNTO ANUALIDADES</t>
  </si>
  <si>
    <t>(86) VIVIENDA EN CONJUNTO</t>
  </si>
  <si>
    <t>RHP</t>
  </si>
  <si>
    <t xml:space="preserve">   (16) CONGELADOS (a enero 2000)</t>
  </si>
  <si>
    <t xml:space="preserve">   (16) CONGELADOS (a julio 2003)</t>
  </si>
  <si>
    <t>(09/49) SUELO-FICAPRO-FIDERE</t>
  </si>
  <si>
    <t>FONDECO D.F.</t>
  </si>
  <si>
    <t>(93) FONDECO MYPES Local</t>
  </si>
  <si>
    <t xml:space="preserve">   (93) CARTERA VIGENTE</t>
  </si>
  <si>
    <t xml:space="preserve">   (93) CARTERA VENCIDA (Litigiosa)</t>
  </si>
  <si>
    <t xml:space="preserve">   (95) FONDECO EMPRESARIAL</t>
  </si>
  <si>
    <t>(94) FOCOMI MYPES</t>
  </si>
  <si>
    <t>(07) FAC</t>
  </si>
  <si>
    <t>FONDO DE MANDATO Y GARANTÍA</t>
  </si>
  <si>
    <t xml:space="preserve">   (91) FONDO DE MANDATO (Individual)</t>
  </si>
  <si>
    <t xml:space="preserve">   (91) FONDO DE MANDATO (Organizaciones)</t>
  </si>
  <si>
    <t xml:space="preserve">   (91) FONDO DE GARANTÍA</t>
  </si>
  <si>
    <t>(93) FONDECO MYPES Federal</t>
  </si>
  <si>
    <t xml:space="preserve">   (97) FONDECO MICROCRÉDITOS</t>
  </si>
  <si>
    <t>(96) FOCOMI MICROCRÉDITOS</t>
  </si>
  <si>
    <t>FONDESO</t>
  </si>
  <si>
    <t xml:space="preserve">   (98) FONDESO MYPES</t>
  </si>
  <si>
    <t xml:space="preserve">   (99) FONDESO MICROCRÉDITOS</t>
  </si>
  <si>
    <t>OTRAS</t>
  </si>
  <si>
    <t>(68) Solidaridad Patrimonial "EL MOLINO I"</t>
  </si>
  <si>
    <t>(69) Nueva Generación "EL MOLINO II"</t>
  </si>
  <si>
    <t>(87) Movimiento Habitacional "TORRES FRENTE 10"</t>
  </si>
  <si>
    <t>(74) Cooperativa de Vivienda "FRANCISCO VILLA"</t>
  </si>
  <si>
    <t xml:space="preserve">   12 / enero / 16</t>
  </si>
  <si>
    <t>(MILES DE PESOS)</t>
  </si>
  <si>
    <t>REPORTE CONSOLIDADO DE LA RECUPERACIÓN DEL PERÍODO ENERO - DICIEMBRE DE 2015</t>
  </si>
  <si>
    <t xml:space="preserve">(59) LAGO VIESCA No. 29 </t>
  </si>
  <si>
    <t>(73) CÁNDIDO NAVARRO No. 84</t>
  </si>
  <si>
    <t>(AM) ADQUISICIÓN DE VIVIENDA</t>
  </si>
  <si>
    <t>R   E   C   U   P   E   R   A   D   O      M   Á   S      D   E   S   C   U   E   N   T   O   S     *</t>
  </si>
  <si>
    <t>* Comprende la recuperación ingresada en bancos, más los descuentos otorgados a los acreditados de acuerdo a los contratos de mandato.  Tal como se presenta en los informes mensuales programáticos presupuestales de metas, establecidas en el Programa Operativo Anual (P.O.A.).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</si>
</sst>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9" formatCode="_([$€]* #,##0.00_);_([$€]* \(#,##0.00\);_([$€]* &quot;-&quot;??_);_(@_)"/>
  </numFmts>
  <fonts count="30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Tahoma"/>
      <family val="2"/>
    </font>
    <font>
      <b/>
      <sz val="10"/>
      <name val="Arial"/>
      <family val="2"/>
    </font>
    <font>
      <b/>
      <u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u/>
      <sz val="10"/>
      <name val="Tahoma"/>
      <family val="2"/>
    </font>
    <font>
      <b/>
      <sz val="11"/>
      <name val="Tahoma"/>
      <family val="2"/>
    </font>
    <font>
      <sz val="11"/>
      <name val="NewsGoth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3" applyNumberFormat="0" applyAlignment="0" applyProtection="0"/>
    <xf numFmtId="0" fontId="19" fillId="21" borderId="14" applyNumberFormat="0" applyAlignment="0" applyProtection="0"/>
    <xf numFmtId="169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3" applyNumberFormat="0" applyAlignment="0" applyProtection="0"/>
    <xf numFmtId="0" fontId="26" fillId="0" borderId="18" applyNumberFormat="0" applyFill="0" applyAlignment="0" applyProtection="0"/>
    <xf numFmtId="43" fontId="1" fillId="0" borderId="0" applyFont="0" applyFill="0" applyBorder="0" applyAlignment="0" applyProtection="0"/>
    <xf numFmtId="0" fontId="1" fillId="22" borderId="19" applyNumberFormat="0" applyFont="0" applyAlignment="0" applyProtection="0"/>
    <xf numFmtId="0" fontId="27" fillId="20" borderId="20" applyNumberFormat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4" fontId="6" fillId="0" borderId="3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left"/>
    </xf>
    <xf numFmtId="4" fontId="6" fillId="0" borderId="3" xfId="0" applyNumberFormat="1" applyFont="1" applyFill="1" applyBorder="1" applyAlignment="1">
      <alignment horizontal="center"/>
    </xf>
    <xf numFmtId="4" fontId="8" fillId="0" borderId="3" xfId="0" applyNumberFormat="1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Fill="1" applyBorder="1"/>
    <xf numFmtId="4" fontId="7" fillId="0" borderId="3" xfId="0" applyNumberFormat="1" applyFont="1" applyBorder="1" applyAlignment="1"/>
    <xf numFmtId="4" fontId="8" fillId="0" borderId="3" xfId="0" applyNumberFormat="1" applyFont="1" applyFill="1" applyBorder="1" applyAlignment="1"/>
    <xf numFmtId="4" fontId="8" fillId="0" borderId="3" xfId="0" applyNumberFormat="1" applyFont="1" applyBorder="1" applyAlignment="1"/>
    <xf numFmtId="4" fontId="7" fillId="0" borderId="3" xfId="0" applyNumberFormat="1" applyFont="1" applyFill="1" applyBorder="1" applyAlignment="1"/>
    <xf numFmtId="0" fontId="7" fillId="0" borderId="3" xfId="0" applyFont="1" applyFill="1" applyBorder="1" applyAlignment="1"/>
    <xf numFmtId="0" fontId="8" fillId="0" borderId="3" xfId="0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0" xfId="0" applyFont="1"/>
    <xf numFmtId="4" fontId="7" fillId="0" borderId="0" xfId="0" applyNumberFormat="1" applyFont="1" applyFill="1" applyBorder="1" applyAlignment="1"/>
    <xf numFmtId="0" fontId="5" fillId="0" borderId="0" xfId="0" applyFont="1"/>
    <xf numFmtId="0" fontId="1" fillId="0" borderId="0" xfId="0" applyFont="1"/>
    <xf numFmtId="0" fontId="9" fillId="0" borderId="0" xfId="0" applyFont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12" fillId="0" borderId="3" xfId="1" applyNumberFormat="1" applyFont="1" applyBorder="1"/>
    <xf numFmtId="4" fontId="11" fillId="0" borderId="0" xfId="1" applyNumberFormat="1" applyFont="1" applyBorder="1"/>
    <xf numFmtId="4" fontId="11" fillId="0" borderId="3" xfId="2" applyNumberFormat="1" applyFont="1" applyBorder="1"/>
    <xf numFmtId="4" fontId="2" fillId="0" borderId="3" xfId="2" applyNumberFormat="1" applyFont="1" applyBorder="1"/>
    <xf numFmtId="4" fontId="11" fillId="0" borderId="3" xfId="1" applyNumberFormat="1" applyFont="1" applyBorder="1"/>
    <xf numFmtId="4" fontId="10" fillId="0" borderId="3" xfId="1" applyNumberFormat="1" applyFont="1" applyBorder="1"/>
    <xf numFmtId="4" fontId="10" fillId="0" borderId="3" xfId="0" applyNumberFormat="1" applyFont="1" applyBorder="1"/>
    <xf numFmtId="4" fontId="11" fillId="0" borderId="3" xfId="0" applyNumberFormat="1" applyFont="1" applyBorder="1"/>
    <xf numFmtId="4" fontId="11" fillId="0" borderId="0" xfId="0" applyNumberFormat="1" applyFont="1" applyBorder="1"/>
    <xf numFmtId="4" fontId="12" fillId="0" borderId="3" xfId="0" applyNumberFormat="1" applyFont="1" applyBorder="1"/>
    <xf numFmtId="4" fontId="11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11" fillId="0" borderId="1" xfId="1" applyNumberFormat="1" applyFont="1" applyBorder="1"/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11" fillId="0" borderId="11" xfId="1" applyNumberFormat="1" applyFont="1" applyBorder="1"/>
    <xf numFmtId="4" fontId="10" fillId="0" borderId="1" xfId="0" applyNumberFormat="1" applyFont="1" applyBorder="1"/>
    <xf numFmtId="0" fontId="11" fillId="0" borderId="0" xfId="0" applyFont="1"/>
    <xf numFmtId="4" fontId="11" fillId="0" borderId="0" xfId="0" applyNumberFormat="1" applyFont="1"/>
    <xf numFmtId="0" fontId="11" fillId="0" borderId="0" xfId="0" applyFont="1" applyFill="1"/>
    <xf numFmtId="4" fontId="1" fillId="0" borderId="3" xfId="2" applyNumberFormat="1" applyFont="1" applyBorder="1"/>
    <xf numFmtId="4" fontId="1" fillId="0" borderId="3" xfId="2" applyNumberFormat="1" applyFont="1" applyFill="1" applyBorder="1"/>
    <xf numFmtId="0" fontId="10" fillId="0" borderId="1" xfId="0" applyFont="1" applyBorder="1" applyAlignment="1">
      <alignment horizontal="center" vertical="center"/>
    </xf>
    <xf numFmtId="4" fontId="11" fillId="0" borderId="6" xfId="0" applyNumberFormat="1" applyFont="1" applyBorder="1"/>
    <xf numFmtId="4" fontId="10" fillId="0" borderId="9" xfId="0" applyNumberFormat="1" applyFont="1" applyBorder="1"/>
    <xf numFmtId="4" fontId="14" fillId="0" borderId="0" xfId="0" applyNumberFormat="1" applyFo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justify" wrapText="1"/>
    </xf>
  </cellXfs>
  <cellStyles count="48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uro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Millares" xfId="1" builtinId="3"/>
    <cellStyle name="Millares 2" xfId="2"/>
    <cellStyle name="Millares 3" xfId="42"/>
    <cellStyle name="Millares 4" xfId="5"/>
    <cellStyle name="Normal" xfId="0" builtinId="0"/>
    <cellStyle name="Normal 2" xfId="3"/>
    <cellStyle name="Normal 2 2" xfId="4"/>
    <cellStyle name="Note" xfId="43"/>
    <cellStyle name="Output" xfId="44"/>
    <cellStyle name="Porcentual 2" xfId="45"/>
    <cellStyle name="Title" xfId="46"/>
    <cellStyle name="Warning Text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tabSelected="1" workbookViewId="0">
      <pane xSplit="1" topLeftCell="B1" activePane="topRight" state="frozenSplit"/>
      <selection sqref="A1:N1"/>
      <selection pane="topRight" sqref="A1:N1"/>
    </sheetView>
  </sheetViews>
  <sheetFormatPr baseColWidth="10" defaultRowHeight="12.75"/>
  <cols>
    <col min="1" max="1" width="44" style="43" customWidth="1"/>
    <col min="2" max="2" width="13.7109375" style="45" customWidth="1"/>
    <col min="3" max="6" width="13.7109375" style="43" customWidth="1"/>
    <col min="7" max="7" width="13.7109375" style="44" customWidth="1"/>
    <col min="8" max="14" width="13.7109375" style="43" customWidth="1"/>
    <col min="257" max="257" width="44" customWidth="1"/>
    <col min="258" max="270" width="13.7109375" customWidth="1"/>
    <col min="513" max="513" width="44" customWidth="1"/>
    <col min="514" max="526" width="13.7109375" customWidth="1"/>
    <col min="769" max="769" width="44" customWidth="1"/>
    <col min="770" max="782" width="13.7109375" customWidth="1"/>
    <col min="1025" max="1025" width="44" customWidth="1"/>
    <col min="1026" max="1038" width="13.7109375" customWidth="1"/>
    <col min="1281" max="1281" width="44" customWidth="1"/>
    <col min="1282" max="1294" width="13.7109375" customWidth="1"/>
    <col min="1537" max="1537" width="44" customWidth="1"/>
    <col min="1538" max="1550" width="13.7109375" customWidth="1"/>
    <col min="1793" max="1793" width="44" customWidth="1"/>
    <col min="1794" max="1806" width="13.7109375" customWidth="1"/>
    <col min="2049" max="2049" width="44" customWidth="1"/>
    <col min="2050" max="2062" width="13.7109375" customWidth="1"/>
    <col min="2305" max="2305" width="44" customWidth="1"/>
    <col min="2306" max="2318" width="13.7109375" customWidth="1"/>
    <col min="2561" max="2561" width="44" customWidth="1"/>
    <col min="2562" max="2574" width="13.7109375" customWidth="1"/>
    <col min="2817" max="2817" width="44" customWidth="1"/>
    <col min="2818" max="2830" width="13.7109375" customWidth="1"/>
    <col min="3073" max="3073" width="44" customWidth="1"/>
    <col min="3074" max="3086" width="13.7109375" customWidth="1"/>
    <col min="3329" max="3329" width="44" customWidth="1"/>
    <col min="3330" max="3342" width="13.7109375" customWidth="1"/>
    <col min="3585" max="3585" width="44" customWidth="1"/>
    <col min="3586" max="3598" width="13.7109375" customWidth="1"/>
    <col min="3841" max="3841" width="44" customWidth="1"/>
    <col min="3842" max="3854" width="13.7109375" customWidth="1"/>
    <col min="4097" max="4097" width="44" customWidth="1"/>
    <col min="4098" max="4110" width="13.7109375" customWidth="1"/>
    <col min="4353" max="4353" width="44" customWidth="1"/>
    <col min="4354" max="4366" width="13.7109375" customWidth="1"/>
    <col min="4609" max="4609" width="44" customWidth="1"/>
    <col min="4610" max="4622" width="13.7109375" customWidth="1"/>
    <col min="4865" max="4865" width="44" customWidth="1"/>
    <col min="4866" max="4878" width="13.7109375" customWidth="1"/>
    <col min="5121" max="5121" width="44" customWidth="1"/>
    <col min="5122" max="5134" width="13.7109375" customWidth="1"/>
    <col min="5377" max="5377" width="44" customWidth="1"/>
    <col min="5378" max="5390" width="13.7109375" customWidth="1"/>
    <col min="5633" max="5633" width="44" customWidth="1"/>
    <col min="5634" max="5646" width="13.7109375" customWidth="1"/>
    <col min="5889" max="5889" width="44" customWidth="1"/>
    <col min="5890" max="5902" width="13.7109375" customWidth="1"/>
    <col min="6145" max="6145" width="44" customWidth="1"/>
    <col min="6146" max="6158" width="13.7109375" customWidth="1"/>
    <col min="6401" max="6401" width="44" customWidth="1"/>
    <col min="6402" max="6414" width="13.7109375" customWidth="1"/>
    <col min="6657" max="6657" width="44" customWidth="1"/>
    <col min="6658" max="6670" width="13.7109375" customWidth="1"/>
    <col min="6913" max="6913" width="44" customWidth="1"/>
    <col min="6914" max="6926" width="13.7109375" customWidth="1"/>
    <col min="7169" max="7169" width="44" customWidth="1"/>
    <col min="7170" max="7182" width="13.7109375" customWidth="1"/>
    <col min="7425" max="7425" width="44" customWidth="1"/>
    <col min="7426" max="7438" width="13.7109375" customWidth="1"/>
    <col min="7681" max="7681" width="44" customWidth="1"/>
    <col min="7682" max="7694" width="13.7109375" customWidth="1"/>
    <col min="7937" max="7937" width="44" customWidth="1"/>
    <col min="7938" max="7950" width="13.7109375" customWidth="1"/>
    <col min="8193" max="8193" width="44" customWidth="1"/>
    <col min="8194" max="8206" width="13.7109375" customWidth="1"/>
    <col min="8449" max="8449" width="44" customWidth="1"/>
    <col min="8450" max="8462" width="13.7109375" customWidth="1"/>
    <col min="8705" max="8705" width="44" customWidth="1"/>
    <col min="8706" max="8718" width="13.7109375" customWidth="1"/>
    <col min="8961" max="8961" width="44" customWidth="1"/>
    <col min="8962" max="8974" width="13.7109375" customWidth="1"/>
    <col min="9217" max="9217" width="44" customWidth="1"/>
    <col min="9218" max="9230" width="13.7109375" customWidth="1"/>
    <col min="9473" max="9473" width="44" customWidth="1"/>
    <col min="9474" max="9486" width="13.7109375" customWidth="1"/>
    <col min="9729" max="9729" width="44" customWidth="1"/>
    <col min="9730" max="9742" width="13.7109375" customWidth="1"/>
    <col min="9985" max="9985" width="44" customWidth="1"/>
    <col min="9986" max="9998" width="13.7109375" customWidth="1"/>
    <col min="10241" max="10241" width="44" customWidth="1"/>
    <col min="10242" max="10254" width="13.7109375" customWidth="1"/>
    <col min="10497" max="10497" width="44" customWidth="1"/>
    <col min="10498" max="10510" width="13.7109375" customWidth="1"/>
    <col min="10753" max="10753" width="44" customWidth="1"/>
    <col min="10754" max="10766" width="13.7109375" customWidth="1"/>
    <col min="11009" max="11009" width="44" customWidth="1"/>
    <col min="11010" max="11022" width="13.7109375" customWidth="1"/>
    <col min="11265" max="11265" width="44" customWidth="1"/>
    <col min="11266" max="11278" width="13.7109375" customWidth="1"/>
    <col min="11521" max="11521" width="44" customWidth="1"/>
    <col min="11522" max="11534" width="13.7109375" customWidth="1"/>
    <col min="11777" max="11777" width="44" customWidth="1"/>
    <col min="11778" max="11790" width="13.7109375" customWidth="1"/>
    <col min="12033" max="12033" width="44" customWidth="1"/>
    <col min="12034" max="12046" width="13.7109375" customWidth="1"/>
    <col min="12289" max="12289" width="44" customWidth="1"/>
    <col min="12290" max="12302" width="13.7109375" customWidth="1"/>
    <col min="12545" max="12545" width="44" customWidth="1"/>
    <col min="12546" max="12558" width="13.7109375" customWidth="1"/>
    <col min="12801" max="12801" width="44" customWidth="1"/>
    <col min="12802" max="12814" width="13.7109375" customWidth="1"/>
    <col min="13057" max="13057" width="44" customWidth="1"/>
    <col min="13058" max="13070" width="13.7109375" customWidth="1"/>
    <col min="13313" max="13313" width="44" customWidth="1"/>
    <col min="13314" max="13326" width="13.7109375" customWidth="1"/>
    <col min="13569" max="13569" width="44" customWidth="1"/>
    <col min="13570" max="13582" width="13.7109375" customWidth="1"/>
    <col min="13825" max="13825" width="44" customWidth="1"/>
    <col min="13826" max="13838" width="13.7109375" customWidth="1"/>
    <col min="14081" max="14081" width="44" customWidth="1"/>
    <col min="14082" max="14094" width="13.7109375" customWidth="1"/>
    <col min="14337" max="14337" width="44" customWidth="1"/>
    <col min="14338" max="14350" width="13.7109375" customWidth="1"/>
    <col min="14593" max="14593" width="44" customWidth="1"/>
    <col min="14594" max="14606" width="13.7109375" customWidth="1"/>
    <col min="14849" max="14849" width="44" customWidth="1"/>
    <col min="14850" max="14862" width="13.7109375" customWidth="1"/>
    <col min="15105" max="15105" width="44" customWidth="1"/>
    <col min="15106" max="15118" width="13.7109375" customWidth="1"/>
    <col min="15361" max="15361" width="44" customWidth="1"/>
    <col min="15362" max="15374" width="13.7109375" customWidth="1"/>
    <col min="15617" max="15617" width="44" customWidth="1"/>
    <col min="15618" max="15630" width="13.7109375" customWidth="1"/>
    <col min="15873" max="15873" width="44" customWidth="1"/>
    <col min="15874" max="15886" width="13.7109375" customWidth="1"/>
    <col min="16129" max="16129" width="44" customWidth="1"/>
    <col min="16130" max="16142" width="13.7109375" customWidth="1"/>
  </cols>
  <sheetData>
    <row r="1" spans="1:18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8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8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8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8">
      <c r="A5" s="53" t="s">
        <v>122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1"/>
      <c r="P5" s="1"/>
      <c r="Q5" s="1"/>
      <c r="R5" s="1"/>
    </row>
    <row r="6" spans="1:18">
      <c r="A6" s="52" t="s">
        <v>121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8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8">
      <c r="A8" s="24"/>
      <c r="B8" s="54" t="s">
        <v>126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spans="1:18" ht="9" customHeight="1">
      <c r="A9" s="60" t="s">
        <v>4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</row>
    <row r="10" spans="1:18" ht="9" customHeight="1">
      <c r="A10" s="60"/>
      <c r="B10" s="61" t="s">
        <v>5</v>
      </c>
      <c r="C10" s="61" t="s">
        <v>6</v>
      </c>
      <c r="D10" s="61" t="s">
        <v>7</v>
      </c>
      <c r="E10" s="61" t="s">
        <v>8</v>
      </c>
      <c r="F10" s="61" t="s">
        <v>9</v>
      </c>
      <c r="G10" s="61" t="s">
        <v>10</v>
      </c>
      <c r="H10" s="61" t="s">
        <v>11</v>
      </c>
      <c r="I10" s="61" t="s">
        <v>12</v>
      </c>
      <c r="J10" s="61" t="s">
        <v>13</v>
      </c>
      <c r="K10" s="61" t="s">
        <v>14</v>
      </c>
      <c r="L10" s="61" t="s">
        <v>15</v>
      </c>
      <c r="M10" s="61" t="s">
        <v>16</v>
      </c>
      <c r="N10" s="64" t="s">
        <v>24</v>
      </c>
    </row>
    <row r="11" spans="1:18" ht="12.75" customHeight="1">
      <c r="A11" s="25"/>
      <c r="B11" s="62"/>
      <c r="C11" s="63"/>
      <c r="D11" s="62"/>
      <c r="E11" s="63"/>
      <c r="F11" s="62"/>
      <c r="G11" s="63"/>
      <c r="H11" s="62"/>
      <c r="I11" s="63"/>
      <c r="J11" s="62"/>
      <c r="K11" s="63"/>
      <c r="L11" s="63"/>
      <c r="M11" s="63"/>
      <c r="N11" s="65"/>
    </row>
    <row r="12" spans="1:18">
      <c r="A12" s="3" t="s">
        <v>17</v>
      </c>
      <c r="B12" s="26">
        <f t="shared" ref="B12:N12" si="0">SUM(B13:B14)</f>
        <v>2739.51</v>
      </c>
      <c r="C12" s="26">
        <f t="shared" si="0"/>
        <v>3073.66</v>
      </c>
      <c r="D12" s="26">
        <f t="shared" si="0"/>
        <v>2574.5699999999997</v>
      </c>
      <c r="E12" s="26">
        <f t="shared" si="0"/>
        <v>2494.650000000001</v>
      </c>
      <c r="F12" s="26">
        <f t="shared" si="0"/>
        <v>2529.869999999999</v>
      </c>
      <c r="G12" s="26">
        <f t="shared" si="0"/>
        <v>2724.6599999999994</v>
      </c>
      <c r="H12" s="26">
        <f t="shared" si="0"/>
        <v>2472.5199999999991</v>
      </c>
      <c r="I12" s="26">
        <f t="shared" si="0"/>
        <v>1843.7600000000023</v>
      </c>
      <c r="J12" s="26">
        <f t="shared" si="0"/>
        <v>2251.1199999999994</v>
      </c>
      <c r="K12" s="26">
        <f t="shared" si="0"/>
        <v>1920.4999999999995</v>
      </c>
      <c r="L12" s="26">
        <f t="shared" si="0"/>
        <v>1840.4799999999991</v>
      </c>
      <c r="M12" s="26">
        <f t="shared" si="0"/>
        <v>1919.0200000000018</v>
      </c>
      <c r="N12" s="26">
        <f t="shared" si="0"/>
        <v>28384.32</v>
      </c>
    </row>
    <row r="13" spans="1:18">
      <c r="A13" s="4" t="s">
        <v>26</v>
      </c>
      <c r="B13" s="46">
        <v>2498.27</v>
      </c>
      <c r="C13" s="28">
        <v>2744.43</v>
      </c>
      <c r="D13" s="29">
        <v>2292.66</v>
      </c>
      <c r="E13" s="30">
        <v>2325.0100000000011</v>
      </c>
      <c r="F13" s="30">
        <v>2326.7099999999991</v>
      </c>
      <c r="G13" s="30">
        <v>2323.6399999999994</v>
      </c>
      <c r="H13" s="29">
        <v>2294.0399999999991</v>
      </c>
      <c r="I13" s="29">
        <v>1692.9400000000023</v>
      </c>
      <c r="J13" s="29">
        <v>2039.9799999999996</v>
      </c>
      <c r="K13" s="30">
        <v>1671.6399999999994</v>
      </c>
      <c r="L13" s="30">
        <v>1696.619999999999</v>
      </c>
      <c r="M13" s="30">
        <v>1721.260000000002</v>
      </c>
      <c r="N13" s="30">
        <f>SUM(B13:M13)</f>
        <v>25627.200000000001</v>
      </c>
    </row>
    <row r="14" spans="1:18">
      <c r="A14" s="4" t="s">
        <v>27</v>
      </c>
      <c r="B14" s="46">
        <v>241.24</v>
      </c>
      <c r="C14" s="28">
        <v>329.23</v>
      </c>
      <c r="D14" s="29">
        <v>281.90999999999997</v>
      </c>
      <c r="E14" s="30">
        <v>169.64</v>
      </c>
      <c r="F14" s="30">
        <v>203.16000000000008</v>
      </c>
      <c r="G14" s="30">
        <v>401.02</v>
      </c>
      <c r="H14" s="29">
        <v>178.48000000000002</v>
      </c>
      <c r="I14" s="29">
        <v>150.81999999999994</v>
      </c>
      <c r="J14" s="29">
        <v>211.13999999999987</v>
      </c>
      <c r="K14" s="30">
        <v>248.86000000000013</v>
      </c>
      <c r="L14" s="30">
        <v>143.86000000000013</v>
      </c>
      <c r="M14" s="30">
        <v>197.75999999999976</v>
      </c>
      <c r="N14" s="30">
        <f>SUM(B14:M14)</f>
        <v>2757.12</v>
      </c>
    </row>
    <row r="15" spans="1:18" ht="3.75" customHeight="1">
      <c r="A15" s="4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8">
      <c r="A16" s="5" t="s">
        <v>18</v>
      </c>
      <c r="B16" s="26">
        <f>+B17+B26+B41</f>
        <v>92490.090000000011</v>
      </c>
      <c r="C16" s="26">
        <f>+C17+C26+C41</f>
        <v>85940.849999999991</v>
      </c>
      <c r="D16" s="26">
        <f>+D17+D26+D41</f>
        <v>100301.39000000001</v>
      </c>
      <c r="E16" s="26">
        <f>+E17+E26+E41</f>
        <v>84146.420000000013</v>
      </c>
      <c r="F16" s="26">
        <f>+F17+F26+F41</f>
        <v>83912.560000000012</v>
      </c>
      <c r="G16" s="26">
        <f t="shared" ref="G16:M16" si="1">+G17+G26+G41</f>
        <v>93117.449999999968</v>
      </c>
      <c r="H16" s="26">
        <f t="shared" si="1"/>
        <v>96190.58</v>
      </c>
      <c r="I16" s="26">
        <f t="shared" si="1"/>
        <v>84389.180000000037</v>
      </c>
      <c r="J16" s="26">
        <f t="shared" si="1"/>
        <v>83836.379999999961</v>
      </c>
      <c r="K16" s="26">
        <f t="shared" si="1"/>
        <v>80230.790000000037</v>
      </c>
      <c r="L16" s="26">
        <f t="shared" si="1"/>
        <v>82099.260000000038</v>
      </c>
      <c r="M16" s="26">
        <f t="shared" si="1"/>
        <v>109939.03999999995</v>
      </c>
      <c r="N16" s="26">
        <f>+N17+N26+N41</f>
        <v>1076593.9899999998</v>
      </c>
    </row>
    <row r="17" spans="1:14">
      <c r="A17" s="6" t="s">
        <v>19</v>
      </c>
      <c r="B17" s="31">
        <f>SUM(B18:B24)</f>
        <v>1803.2</v>
      </c>
      <c r="C17" s="31">
        <f t="shared" ref="C17:N17" si="2">SUM(C18:C24)</f>
        <v>2430.5699999999997</v>
      </c>
      <c r="D17" s="31">
        <f t="shared" si="2"/>
        <v>1850.1599999999999</v>
      </c>
      <c r="E17" s="31">
        <f t="shared" si="2"/>
        <v>1574.7800000000007</v>
      </c>
      <c r="F17" s="31">
        <f>SUM(F18:F24)</f>
        <v>1115.2399999999996</v>
      </c>
      <c r="G17" s="31">
        <f t="shared" ref="G17:M17" si="3">SUM(G18:G24)</f>
        <v>1059.8399999999997</v>
      </c>
      <c r="H17" s="31">
        <f t="shared" si="3"/>
        <v>1537.8299999999995</v>
      </c>
      <c r="I17" s="31">
        <f t="shared" si="3"/>
        <v>1270.6600000000017</v>
      </c>
      <c r="J17" s="31">
        <f t="shared" si="3"/>
        <v>1293.3099999999988</v>
      </c>
      <c r="K17" s="31">
        <f t="shared" si="3"/>
        <v>807.86000000000104</v>
      </c>
      <c r="L17" s="31">
        <f t="shared" si="3"/>
        <v>1244.549999999999</v>
      </c>
      <c r="M17" s="31">
        <f t="shared" si="3"/>
        <v>2200.3500000000013</v>
      </c>
      <c r="N17" s="31">
        <f t="shared" si="2"/>
        <v>18188.349999999999</v>
      </c>
    </row>
    <row r="18" spans="1:14">
      <c r="A18" s="4" t="s">
        <v>28</v>
      </c>
      <c r="B18" s="46">
        <v>1607.42</v>
      </c>
      <c r="C18" s="28">
        <v>1768.12</v>
      </c>
      <c r="D18" s="29">
        <v>1583.62</v>
      </c>
      <c r="E18" s="30">
        <v>1278.6900000000005</v>
      </c>
      <c r="F18" s="30">
        <v>1054.2699999999995</v>
      </c>
      <c r="G18" s="29">
        <v>879.77999999999975</v>
      </c>
      <c r="H18" s="29">
        <v>1475.3099999999995</v>
      </c>
      <c r="I18" s="29">
        <v>1060.5700000000015</v>
      </c>
      <c r="J18" s="29">
        <v>1243.9399999999987</v>
      </c>
      <c r="K18" s="30">
        <v>691.05000000000109</v>
      </c>
      <c r="L18" s="30">
        <v>1019.1999999999989</v>
      </c>
      <c r="M18" s="29">
        <v>2055.1200000000008</v>
      </c>
      <c r="N18" s="30">
        <f t="shared" ref="N18:N24" si="4">SUM(B18:M18)</f>
        <v>15717.09</v>
      </c>
    </row>
    <row r="19" spans="1:14">
      <c r="A19" s="4" t="s">
        <v>29</v>
      </c>
      <c r="B19" s="46">
        <v>0</v>
      </c>
      <c r="C19" s="28">
        <v>0</v>
      </c>
      <c r="D19" s="29">
        <v>0</v>
      </c>
      <c r="E19" s="30">
        <v>0</v>
      </c>
      <c r="F19" s="30">
        <v>0</v>
      </c>
      <c r="G19" s="29">
        <v>0</v>
      </c>
      <c r="H19" s="29">
        <v>0</v>
      </c>
      <c r="I19" s="29">
        <v>0</v>
      </c>
      <c r="J19" s="29">
        <v>0</v>
      </c>
      <c r="K19" s="30">
        <v>0</v>
      </c>
      <c r="L19" s="30">
        <v>0</v>
      </c>
      <c r="M19" s="29">
        <v>0</v>
      </c>
      <c r="N19" s="30">
        <f t="shared" si="4"/>
        <v>0</v>
      </c>
    </row>
    <row r="20" spans="1:14">
      <c r="A20" s="4" t="s">
        <v>30</v>
      </c>
      <c r="B20" s="46">
        <v>14.44</v>
      </c>
      <c r="C20" s="28">
        <v>3.0900000000000016</v>
      </c>
      <c r="D20" s="29">
        <v>33.53</v>
      </c>
      <c r="E20" s="30">
        <v>7.9399999999999977</v>
      </c>
      <c r="F20" s="30">
        <v>15.780000000000001</v>
      </c>
      <c r="G20" s="29">
        <v>7.9299999999999926</v>
      </c>
      <c r="H20" s="29">
        <v>7.9400000000000119</v>
      </c>
      <c r="I20" s="29">
        <v>15.759999999999991</v>
      </c>
      <c r="J20" s="29">
        <v>7.9300000000000068</v>
      </c>
      <c r="K20" s="30">
        <v>19.680000000000007</v>
      </c>
      <c r="L20" s="30">
        <v>7.9199999999999875</v>
      </c>
      <c r="M20" s="29">
        <v>19.53</v>
      </c>
      <c r="N20" s="30">
        <f t="shared" si="4"/>
        <v>161.47</v>
      </c>
    </row>
    <row r="21" spans="1:14">
      <c r="A21" s="4" t="s">
        <v>31</v>
      </c>
      <c r="B21" s="46">
        <v>62.11</v>
      </c>
      <c r="C21" s="28">
        <v>26.439999999999998</v>
      </c>
      <c r="D21" s="29">
        <v>215.76999999999998</v>
      </c>
      <c r="E21" s="30">
        <v>274.42</v>
      </c>
      <c r="F21" s="30">
        <v>33.950000000000045</v>
      </c>
      <c r="G21" s="29">
        <v>157.31999999999994</v>
      </c>
      <c r="H21" s="29">
        <v>36.990000000000009</v>
      </c>
      <c r="I21" s="29">
        <v>37.5</v>
      </c>
      <c r="J21" s="29">
        <v>28.639999999999986</v>
      </c>
      <c r="K21" s="30">
        <v>43.649999999999977</v>
      </c>
      <c r="L21" s="30">
        <v>25.259999999999991</v>
      </c>
      <c r="M21" s="29">
        <v>49.850000000000023</v>
      </c>
      <c r="N21" s="30">
        <f t="shared" si="4"/>
        <v>991.9</v>
      </c>
    </row>
    <row r="22" spans="1:14">
      <c r="A22" s="4" t="s">
        <v>32</v>
      </c>
      <c r="B22" s="46">
        <v>0</v>
      </c>
      <c r="C22" s="28">
        <v>0</v>
      </c>
      <c r="D22" s="29">
        <v>0</v>
      </c>
      <c r="E22" s="30">
        <v>0</v>
      </c>
      <c r="F22" s="30">
        <v>0</v>
      </c>
      <c r="G22" s="29">
        <v>0</v>
      </c>
      <c r="H22" s="29">
        <v>0</v>
      </c>
      <c r="I22" s="29">
        <v>0</v>
      </c>
      <c r="J22" s="29">
        <v>0</v>
      </c>
      <c r="K22" s="30">
        <v>0</v>
      </c>
      <c r="L22" s="30">
        <v>0</v>
      </c>
      <c r="M22" s="29">
        <v>0</v>
      </c>
      <c r="N22" s="30">
        <f t="shared" si="4"/>
        <v>0</v>
      </c>
    </row>
    <row r="23" spans="1:14">
      <c r="A23" s="7" t="s">
        <v>33</v>
      </c>
      <c r="B23" s="46">
        <v>0</v>
      </c>
      <c r="C23" s="28">
        <v>0</v>
      </c>
      <c r="D23" s="29">
        <v>0</v>
      </c>
      <c r="E23" s="30">
        <v>0</v>
      </c>
      <c r="F23" s="30">
        <v>0</v>
      </c>
      <c r="G23" s="29">
        <v>0</v>
      </c>
      <c r="H23" s="29">
        <v>0</v>
      </c>
      <c r="I23" s="29">
        <v>0</v>
      </c>
      <c r="J23" s="29">
        <v>0</v>
      </c>
      <c r="K23" s="30">
        <v>0</v>
      </c>
      <c r="L23" s="30">
        <v>0</v>
      </c>
      <c r="M23" s="29">
        <v>0</v>
      </c>
      <c r="N23" s="30">
        <f t="shared" si="4"/>
        <v>0</v>
      </c>
    </row>
    <row r="24" spans="1:14">
      <c r="A24" s="8" t="s">
        <v>34</v>
      </c>
      <c r="B24" s="46">
        <v>119.23</v>
      </c>
      <c r="C24" s="28">
        <v>632.91999999999996</v>
      </c>
      <c r="D24" s="29">
        <v>17.240000000000009</v>
      </c>
      <c r="E24" s="30">
        <v>13.730000000000018</v>
      </c>
      <c r="F24" s="30">
        <v>11.240000000000009</v>
      </c>
      <c r="G24" s="29">
        <v>14.809999999999945</v>
      </c>
      <c r="H24" s="29">
        <v>17.590000000000032</v>
      </c>
      <c r="I24" s="29">
        <v>156.83000000000004</v>
      </c>
      <c r="J24" s="29">
        <v>12.799999999999955</v>
      </c>
      <c r="K24" s="30">
        <v>53.479999999999905</v>
      </c>
      <c r="L24" s="30">
        <v>192.17000000000007</v>
      </c>
      <c r="M24" s="29">
        <v>75.850000000000136</v>
      </c>
      <c r="N24" s="30">
        <f t="shared" si="4"/>
        <v>1317.89</v>
      </c>
    </row>
    <row r="25" spans="1:14" ht="3.95" customHeight="1">
      <c r="A25" s="4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>
      <c r="A26" s="6" t="s">
        <v>20</v>
      </c>
      <c r="B26" s="31">
        <f>SUM(B27:B39)</f>
        <v>569.71</v>
      </c>
      <c r="C26" s="31">
        <f t="shared" ref="C26:N26" si="5">SUM(C27:C39)</f>
        <v>212.95000000000005</v>
      </c>
      <c r="D26" s="31">
        <f t="shared" si="5"/>
        <v>898.1099999999999</v>
      </c>
      <c r="E26" s="31">
        <f t="shared" si="5"/>
        <v>218.62999999999985</v>
      </c>
      <c r="F26" s="31">
        <f t="shared" si="5"/>
        <v>374.00000000000017</v>
      </c>
      <c r="G26" s="31">
        <f t="shared" si="5"/>
        <v>620.16000000000008</v>
      </c>
      <c r="H26" s="31">
        <f t="shared" si="5"/>
        <v>336.69000000000005</v>
      </c>
      <c r="I26" s="31">
        <f t="shared" si="5"/>
        <v>645.04999999999995</v>
      </c>
      <c r="J26" s="31">
        <f t="shared" si="5"/>
        <v>290.85000000000008</v>
      </c>
      <c r="K26" s="31">
        <f t="shared" si="5"/>
        <v>496.26000000000005</v>
      </c>
      <c r="L26" s="31">
        <f t="shared" si="5"/>
        <v>424.78999999999991</v>
      </c>
      <c r="M26" s="31">
        <f t="shared" si="5"/>
        <v>323.35999999999979</v>
      </c>
      <c r="N26" s="31">
        <f t="shared" si="5"/>
        <v>5410.5599999999995</v>
      </c>
    </row>
    <row r="27" spans="1:14" ht="12.75" customHeight="1">
      <c r="A27" s="9" t="s">
        <v>35</v>
      </c>
      <c r="B27" s="46">
        <v>0</v>
      </c>
      <c r="C27" s="28">
        <v>0</v>
      </c>
      <c r="D27" s="29">
        <v>0</v>
      </c>
      <c r="E27" s="30">
        <v>0</v>
      </c>
      <c r="F27" s="30">
        <v>0</v>
      </c>
      <c r="G27" s="29">
        <v>0</v>
      </c>
      <c r="H27" s="29">
        <v>0</v>
      </c>
      <c r="I27" s="29">
        <v>0</v>
      </c>
      <c r="J27" s="29">
        <v>0</v>
      </c>
      <c r="K27" s="30">
        <v>0</v>
      </c>
      <c r="L27" s="30">
        <v>0</v>
      </c>
      <c r="M27" s="29">
        <v>0</v>
      </c>
      <c r="N27" s="30">
        <f t="shared" ref="N27:N39" si="6">SUM(B27:M27)</f>
        <v>0</v>
      </c>
    </row>
    <row r="28" spans="1:14" ht="12.75" customHeight="1">
      <c r="A28" s="9" t="s">
        <v>36</v>
      </c>
      <c r="B28" s="46">
        <v>0</v>
      </c>
      <c r="C28" s="28">
        <v>0</v>
      </c>
      <c r="D28" s="29">
        <v>0</v>
      </c>
      <c r="E28" s="30">
        <v>0</v>
      </c>
      <c r="F28" s="30">
        <v>0</v>
      </c>
      <c r="G28" s="29">
        <v>0</v>
      </c>
      <c r="H28" s="29">
        <v>0</v>
      </c>
      <c r="I28" s="29">
        <v>0</v>
      </c>
      <c r="J28" s="29">
        <v>0</v>
      </c>
      <c r="K28" s="30">
        <v>0</v>
      </c>
      <c r="L28" s="30">
        <v>0</v>
      </c>
      <c r="M28" s="29">
        <v>0</v>
      </c>
      <c r="N28" s="30">
        <f t="shared" si="6"/>
        <v>0</v>
      </c>
    </row>
    <row r="29" spans="1:14" ht="12.75" customHeight="1">
      <c r="A29" s="9" t="s">
        <v>37</v>
      </c>
      <c r="B29" s="46">
        <v>121.1</v>
      </c>
      <c r="C29" s="28">
        <v>9.460000000000008</v>
      </c>
      <c r="D29" s="29">
        <v>11.659999999999997</v>
      </c>
      <c r="E29" s="30">
        <v>9.8799999999999955</v>
      </c>
      <c r="F29" s="30">
        <v>14.719999999999999</v>
      </c>
      <c r="G29" s="29">
        <v>21.420000000000016</v>
      </c>
      <c r="H29" s="29">
        <v>74.550000000000011</v>
      </c>
      <c r="I29" s="29">
        <v>15.489999999999952</v>
      </c>
      <c r="J29" s="29">
        <v>11.210000000000036</v>
      </c>
      <c r="K29" s="30">
        <v>11.589999999999975</v>
      </c>
      <c r="L29" s="30">
        <v>12.28000000000003</v>
      </c>
      <c r="M29" s="29">
        <v>11.899999999999977</v>
      </c>
      <c r="N29" s="30">
        <f t="shared" si="6"/>
        <v>325.26</v>
      </c>
    </row>
    <row r="30" spans="1:14" ht="12.75" customHeight="1">
      <c r="A30" s="9" t="s">
        <v>38</v>
      </c>
      <c r="B30" s="46">
        <v>0</v>
      </c>
      <c r="C30" s="28">
        <v>0</v>
      </c>
      <c r="D30" s="29">
        <v>0</v>
      </c>
      <c r="E30" s="30">
        <v>0</v>
      </c>
      <c r="F30" s="30">
        <v>0</v>
      </c>
      <c r="G30" s="29">
        <v>0</v>
      </c>
      <c r="H30" s="29">
        <v>0</v>
      </c>
      <c r="I30" s="29">
        <v>0</v>
      </c>
      <c r="J30" s="29">
        <v>0</v>
      </c>
      <c r="K30" s="30">
        <v>0</v>
      </c>
      <c r="L30" s="30">
        <v>0</v>
      </c>
      <c r="M30" s="29">
        <v>0</v>
      </c>
      <c r="N30" s="30">
        <f t="shared" si="6"/>
        <v>0</v>
      </c>
    </row>
    <row r="31" spans="1:14" ht="12.75" customHeight="1">
      <c r="A31" s="9" t="s">
        <v>39</v>
      </c>
      <c r="B31" s="46">
        <v>0</v>
      </c>
      <c r="C31" s="28">
        <v>0</v>
      </c>
      <c r="D31" s="29">
        <v>0</v>
      </c>
      <c r="E31" s="30">
        <v>0</v>
      </c>
      <c r="F31" s="30">
        <v>0</v>
      </c>
      <c r="G31" s="29">
        <v>0</v>
      </c>
      <c r="H31" s="29">
        <v>0</v>
      </c>
      <c r="I31" s="29">
        <v>0</v>
      </c>
      <c r="J31" s="29">
        <v>0</v>
      </c>
      <c r="K31" s="30">
        <v>0</v>
      </c>
      <c r="L31" s="30">
        <v>0</v>
      </c>
      <c r="M31" s="29">
        <v>0</v>
      </c>
      <c r="N31" s="30">
        <f t="shared" si="6"/>
        <v>0</v>
      </c>
    </row>
    <row r="32" spans="1:14" ht="12.75" customHeight="1">
      <c r="A32" s="9" t="s">
        <v>40</v>
      </c>
      <c r="B32" s="46">
        <v>19.829999999999998</v>
      </c>
      <c r="C32" s="28">
        <v>13.410000000000004</v>
      </c>
      <c r="D32" s="29">
        <v>12.32</v>
      </c>
      <c r="E32" s="30">
        <v>13.599999999999994</v>
      </c>
      <c r="F32" s="30">
        <v>14.060000000000002</v>
      </c>
      <c r="G32" s="29">
        <v>10.090000000000003</v>
      </c>
      <c r="H32" s="29">
        <v>11.86</v>
      </c>
      <c r="I32" s="29">
        <v>10.829999999999998</v>
      </c>
      <c r="J32" s="29">
        <v>9.2000000000000028</v>
      </c>
      <c r="K32" s="30">
        <v>9.2000000000000028</v>
      </c>
      <c r="L32" s="30">
        <v>9.7299999999999898</v>
      </c>
      <c r="M32" s="29">
        <v>58.620000000000005</v>
      </c>
      <c r="N32" s="30">
        <f t="shared" si="6"/>
        <v>192.75</v>
      </c>
    </row>
    <row r="33" spans="1:14" ht="12.75" customHeight="1">
      <c r="A33" s="9" t="s">
        <v>41</v>
      </c>
      <c r="B33" s="46">
        <v>3.2</v>
      </c>
      <c r="C33" s="28">
        <v>3.8999999999999995</v>
      </c>
      <c r="D33" s="29">
        <v>1.08</v>
      </c>
      <c r="E33" s="30">
        <v>1.0700000000000003</v>
      </c>
      <c r="F33" s="30">
        <v>0</v>
      </c>
      <c r="G33" s="29">
        <v>1.0700000000000003</v>
      </c>
      <c r="H33" s="29">
        <v>2.1400000000000006</v>
      </c>
      <c r="I33" s="29">
        <v>1.0699999999999985</v>
      </c>
      <c r="J33" s="29">
        <v>1.0700000000000003</v>
      </c>
      <c r="K33" s="30">
        <v>0</v>
      </c>
      <c r="L33" s="30">
        <v>1.0700000000000003</v>
      </c>
      <c r="M33" s="29">
        <v>1.0699999999999985</v>
      </c>
      <c r="N33" s="30">
        <f t="shared" si="6"/>
        <v>16.739999999999998</v>
      </c>
    </row>
    <row r="34" spans="1:14" ht="12.75" customHeight="1">
      <c r="A34" s="9" t="s">
        <v>42</v>
      </c>
      <c r="B34" s="46">
        <v>0</v>
      </c>
      <c r="C34" s="28">
        <v>0</v>
      </c>
      <c r="D34" s="29">
        <v>0</v>
      </c>
      <c r="E34" s="30">
        <v>0</v>
      </c>
      <c r="F34" s="30">
        <v>0</v>
      </c>
      <c r="G34" s="29">
        <v>0</v>
      </c>
      <c r="H34" s="29">
        <v>0</v>
      </c>
      <c r="I34" s="29">
        <v>0</v>
      </c>
      <c r="J34" s="29">
        <v>0</v>
      </c>
      <c r="K34" s="30">
        <v>0</v>
      </c>
      <c r="L34" s="30">
        <v>0</v>
      </c>
      <c r="M34" s="29">
        <v>0</v>
      </c>
      <c r="N34" s="30">
        <f t="shared" si="6"/>
        <v>0</v>
      </c>
    </row>
    <row r="35" spans="1:14" ht="12.75" customHeight="1">
      <c r="A35" s="9" t="s">
        <v>43</v>
      </c>
      <c r="B35" s="46">
        <v>0</v>
      </c>
      <c r="C35" s="28">
        <v>0</v>
      </c>
      <c r="D35" s="29">
        <v>0</v>
      </c>
      <c r="E35" s="30">
        <v>0</v>
      </c>
      <c r="F35" s="30">
        <v>0</v>
      </c>
      <c r="G35" s="29">
        <v>0</v>
      </c>
      <c r="H35" s="29">
        <v>0</v>
      </c>
      <c r="I35" s="29">
        <v>0</v>
      </c>
      <c r="J35" s="29">
        <v>0</v>
      </c>
      <c r="K35" s="30">
        <v>0</v>
      </c>
      <c r="L35" s="30">
        <v>0</v>
      </c>
      <c r="M35" s="29">
        <v>0</v>
      </c>
      <c r="N35" s="30">
        <f t="shared" si="6"/>
        <v>0</v>
      </c>
    </row>
    <row r="36" spans="1:14" ht="12.75" customHeight="1">
      <c r="A36" s="9" t="s">
        <v>44</v>
      </c>
      <c r="B36" s="46">
        <v>331.14</v>
      </c>
      <c r="C36" s="28">
        <v>117.96000000000004</v>
      </c>
      <c r="D36" s="29">
        <v>490.68999999999994</v>
      </c>
      <c r="E36" s="30">
        <v>124.82999999999993</v>
      </c>
      <c r="F36" s="30">
        <v>128.1400000000001</v>
      </c>
      <c r="G36" s="29">
        <v>384.75</v>
      </c>
      <c r="H36" s="29">
        <v>127.26999999999998</v>
      </c>
      <c r="I36" s="29">
        <v>293.12000000000012</v>
      </c>
      <c r="J36" s="29">
        <v>107.23000000000002</v>
      </c>
      <c r="K36" s="30">
        <v>378.17000000000007</v>
      </c>
      <c r="L36" s="30">
        <v>292.75</v>
      </c>
      <c r="M36" s="29">
        <v>102.42999999999984</v>
      </c>
      <c r="N36" s="30">
        <f t="shared" si="6"/>
        <v>2878.48</v>
      </c>
    </row>
    <row r="37" spans="1:14" ht="12.75" customHeight="1">
      <c r="A37" s="9" t="s">
        <v>45</v>
      </c>
      <c r="B37" s="46">
        <v>11.5</v>
      </c>
      <c r="C37" s="28">
        <v>3.0700000000000003</v>
      </c>
      <c r="D37" s="29">
        <v>3.3200000000000003</v>
      </c>
      <c r="E37" s="30">
        <v>6.6999999999999993</v>
      </c>
      <c r="F37" s="30">
        <v>3.5199999999999996</v>
      </c>
      <c r="G37" s="29">
        <v>3.5399999999999991</v>
      </c>
      <c r="H37" s="29">
        <v>8.3000000000000043</v>
      </c>
      <c r="I37" s="29">
        <v>0</v>
      </c>
      <c r="J37" s="29">
        <v>3.1699999999999946</v>
      </c>
      <c r="K37" s="30">
        <v>1.5800000000000054</v>
      </c>
      <c r="L37" s="30">
        <v>1.5799999999999983</v>
      </c>
      <c r="M37" s="29">
        <v>30.810000000000002</v>
      </c>
      <c r="N37" s="30">
        <f t="shared" si="6"/>
        <v>77.09</v>
      </c>
    </row>
    <row r="38" spans="1:14" ht="12.75" customHeight="1">
      <c r="A38" s="9" t="s">
        <v>46</v>
      </c>
      <c r="B38" s="46">
        <v>0</v>
      </c>
      <c r="C38" s="28">
        <v>0</v>
      </c>
      <c r="D38" s="29">
        <v>0</v>
      </c>
      <c r="E38" s="30">
        <v>0</v>
      </c>
      <c r="F38" s="30">
        <v>0</v>
      </c>
      <c r="G38" s="29">
        <v>0</v>
      </c>
      <c r="H38" s="29">
        <v>0.14000000000000001</v>
      </c>
      <c r="I38" s="29">
        <v>0</v>
      </c>
      <c r="J38" s="29">
        <v>0</v>
      </c>
      <c r="K38" s="30">
        <v>0</v>
      </c>
      <c r="L38" s="30">
        <v>0</v>
      </c>
      <c r="M38" s="29">
        <v>0</v>
      </c>
      <c r="N38" s="30">
        <f t="shared" si="6"/>
        <v>0.14000000000000001</v>
      </c>
    </row>
    <row r="39" spans="1:14" ht="12.75" customHeight="1">
      <c r="A39" s="9" t="s">
        <v>47</v>
      </c>
      <c r="B39" s="46">
        <v>82.94</v>
      </c>
      <c r="C39" s="28">
        <v>65.150000000000006</v>
      </c>
      <c r="D39" s="29">
        <v>379.03999999999996</v>
      </c>
      <c r="E39" s="30">
        <v>62.549999999999955</v>
      </c>
      <c r="F39" s="30">
        <v>213.56000000000006</v>
      </c>
      <c r="G39" s="29">
        <v>199.28999999999996</v>
      </c>
      <c r="H39" s="29">
        <v>112.43000000000006</v>
      </c>
      <c r="I39" s="29">
        <v>324.53999999999996</v>
      </c>
      <c r="J39" s="29">
        <v>158.97000000000003</v>
      </c>
      <c r="K39" s="30">
        <v>95.720000000000027</v>
      </c>
      <c r="L39" s="30">
        <v>107.37999999999988</v>
      </c>
      <c r="M39" s="29">
        <v>118.52999999999997</v>
      </c>
      <c r="N39" s="30">
        <f t="shared" si="6"/>
        <v>1920.1</v>
      </c>
    </row>
    <row r="40" spans="1:14" ht="3.75" customHeight="1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>
      <c r="A41" s="10" t="s">
        <v>21</v>
      </c>
      <c r="B41" s="31">
        <f>SUM(B42+B43+B44+B49+B51+B56+B63+B73+B75+B77+B79+B86+B89)</f>
        <v>90117.180000000008</v>
      </c>
      <c r="C41" s="31">
        <f t="shared" ref="C41:N41" si="7">SUM(C42+C43+C44+C49+C51+C56+C63+C73+C75+C77+C79+C86+C89)</f>
        <v>83297.329999999987</v>
      </c>
      <c r="D41" s="31">
        <f t="shared" si="7"/>
        <v>97553.12000000001</v>
      </c>
      <c r="E41" s="31">
        <f t="shared" si="7"/>
        <v>82353.010000000009</v>
      </c>
      <c r="F41" s="31">
        <f t="shared" si="7"/>
        <v>82423.320000000007</v>
      </c>
      <c r="G41" s="31">
        <f t="shared" si="7"/>
        <v>91437.449999999968</v>
      </c>
      <c r="H41" s="31">
        <f t="shared" si="7"/>
        <v>94316.06</v>
      </c>
      <c r="I41" s="31">
        <f t="shared" si="7"/>
        <v>82473.47000000003</v>
      </c>
      <c r="J41" s="31">
        <f t="shared" si="7"/>
        <v>82252.219999999958</v>
      </c>
      <c r="K41" s="31">
        <f t="shared" si="7"/>
        <v>78926.670000000042</v>
      </c>
      <c r="L41" s="31">
        <f t="shared" si="7"/>
        <v>80429.920000000042</v>
      </c>
      <c r="M41" s="31">
        <f t="shared" si="7"/>
        <v>107415.32999999994</v>
      </c>
      <c r="N41" s="31">
        <f t="shared" si="7"/>
        <v>1052995.0799999998</v>
      </c>
    </row>
    <row r="42" spans="1:14" ht="12.75" customHeight="1">
      <c r="A42" s="9" t="s">
        <v>48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f>SUM(B42:M42)</f>
        <v>0</v>
      </c>
    </row>
    <row r="43" spans="1:14" ht="12.75" customHeight="1">
      <c r="A43" s="9" t="s">
        <v>49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f>SUM(B43:M43)</f>
        <v>0</v>
      </c>
    </row>
    <row r="44" spans="1:14" ht="12.75" customHeight="1">
      <c r="A44" s="11" t="s">
        <v>50</v>
      </c>
      <c r="B44" s="31">
        <f>SUM(B45:B48)</f>
        <v>2340</v>
      </c>
      <c r="C44" s="31">
        <f t="shared" ref="C44:N44" si="8">SUM(C45:C48)</f>
        <v>2002.8899999999999</v>
      </c>
      <c r="D44" s="31">
        <f t="shared" si="8"/>
        <v>2621.42</v>
      </c>
      <c r="E44" s="31">
        <f t="shared" si="8"/>
        <v>2087.0299999999997</v>
      </c>
      <c r="F44" s="31">
        <f t="shared" si="8"/>
        <v>2274.3000000000002</v>
      </c>
      <c r="G44" s="31">
        <f t="shared" si="8"/>
        <v>2109.21</v>
      </c>
      <c r="H44" s="31">
        <f t="shared" si="8"/>
        <v>2495.1200000000008</v>
      </c>
      <c r="I44" s="31">
        <f t="shared" si="8"/>
        <v>1663.5799999999997</v>
      </c>
      <c r="J44" s="31">
        <f t="shared" si="8"/>
        <v>2342.0899999999992</v>
      </c>
      <c r="K44" s="31">
        <f t="shared" si="8"/>
        <v>1936.8899999999999</v>
      </c>
      <c r="L44" s="31">
        <f t="shared" si="8"/>
        <v>1791.7800000000016</v>
      </c>
      <c r="M44" s="31">
        <f t="shared" si="8"/>
        <v>1664.0299999999984</v>
      </c>
      <c r="N44" s="31">
        <f t="shared" si="8"/>
        <v>25328.34</v>
      </c>
    </row>
    <row r="45" spans="1:14" ht="12.75" customHeight="1">
      <c r="A45" s="9" t="s">
        <v>51</v>
      </c>
      <c r="B45" s="46">
        <v>82.74</v>
      </c>
      <c r="C45" s="28">
        <v>25.38000000000001</v>
      </c>
      <c r="D45" s="29">
        <v>174.88</v>
      </c>
      <c r="E45" s="30">
        <v>16.310000000000002</v>
      </c>
      <c r="F45" s="30">
        <v>72.230000000000018</v>
      </c>
      <c r="G45" s="29">
        <v>90.81</v>
      </c>
      <c r="H45" s="29">
        <v>11.789999999999964</v>
      </c>
      <c r="I45" s="29">
        <v>29.650000000000034</v>
      </c>
      <c r="J45" s="29">
        <v>18.050000000000011</v>
      </c>
      <c r="K45" s="30">
        <v>21.730000000000018</v>
      </c>
      <c r="L45" s="30">
        <v>51.870000000000005</v>
      </c>
      <c r="M45" s="29">
        <v>25.269999999999982</v>
      </c>
      <c r="N45" s="30">
        <f>SUM(B45:M45)</f>
        <v>620.71</v>
      </c>
    </row>
    <row r="46" spans="1:14" ht="12.75" customHeight="1">
      <c r="A46" s="9" t="s">
        <v>52</v>
      </c>
      <c r="B46" s="46">
        <v>1.06</v>
      </c>
      <c r="C46" s="28">
        <v>0</v>
      </c>
      <c r="D46" s="29">
        <v>0</v>
      </c>
      <c r="E46" s="30">
        <v>0</v>
      </c>
      <c r="F46" s="30">
        <v>0</v>
      </c>
      <c r="G46" s="29">
        <v>0.61999999999999988</v>
      </c>
      <c r="H46" s="29">
        <v>0</v>
      </c>
      <c r="I46" s="29">
        <v>7.0000000000000062E-2</v>
      </c>
      <c r="J46" s="29">
        <v>0</v>
      </c>
      <c r="K46" s="30">
        <v>0</v>
      </c>
      <c r="L46" s="30">
        <v>0</v>
      </c>
      <c r="M46" s="29">
        <v>0</v>
      </c>
      <c r="N46" s="30">
        <f>SUM(B46:M46)</f>
        <v>1.75</v>
      </c>
    </row>
    <row r="47" spans="1:14" ht="12.75" customHeight="1">
      <c r="A47" s="9" t="s">
        <v>53</v>
      </c>
      <c r="B47" s="46">
        <v>1185.6600000000001</v>
      </c>
      <c r="C47" s="28">
        <v>756.40999999999985</v>
      </c>
      <c r="D47" s="29">
        <v>720.93000000000006</v>
      </c>
      <c r="E47" s="30">
        <v>677.9699999999998</v>
      </c>
      <c r="F47" s="30">
        <v>956.66000000000031</v>
      </c>
      <c r="G47" s="29">
        <v>1076.4399999999996</v>
      </c>
      <c r="H47" s="29">
        <v>1347.3900000000003</v>
      </c>
      <c r="I47" s="29">
        <v>759.77999999999975</v>
      </c>
      <c r="J47" s="29">
        <v>1055.4099999999999</v>
      </c>
      <c r="K47" s="30">
        <v>851.07999999999993</v>
      </c>
      <c r="L47" s="30">
        <v>586.35000000000036</v>
      </c>
      <c r="M47" s="29">
        <v>703.29999999999927</v>
      </c>
      <c r="N47" s="30">
        <f>SUM(B47:M47)</f>
        <v>10677.38</v>
      </c>
    </row>
    <row r="48" spans="1:14" ht="12.75" customHeight="1">
      <c r="A48" s="9" t="s">
        <v>54</v>
      </c>
      <c r="B48" s="46">
        <v>1070.54</v>
      </c>
      <c r="C48" s="28">
        <v>1221.0999999999999</v>
      </c>
      <c r="D48" s="29">
        <v>1725.6100000000001</v>
      </c>
      <c r="E48" s="30">
        <v>1392.75</v>
      </c>
      <c r="F48" s="30">
        <v>1245.4099999999999</v>
      </c>
      <c r="G48" s="29">
        <v>941.34000000000015</v>
      </c>
      <c r="H48" s="29">
        <v>1135.9400000000005</v>
      </c>
      <c r="I48" s="29">
        <v>874.07999999999993</v>
      </c>
      <c r="J48" s="29">
        <v>1268.6299999999992</v>
      </c>
      <c r="K48" s="30">
        <v>1064.08</v>
      </c>
      <c r="L48" s="30">
        <v>1153.5600000000013</v>
      </c>
      <c r="M48" s="29">
        <v>935.45999999999913</v>
      </c>
      <c r="N48" s="30">
        <f>SUM(B48:M48)</f>
        <v>14028.5</v>
      </c>
    </row>
    <row r="49" spans="1:14" ht="12.75" customHeight="1">
      <c r="A49" s="11" t="s">
        <v>55</v>
      </c>
      <c r="B49" s="31">
        <f>SUM(B50)</f>
        <v>1185.07</v>
      </c>
      <c r="C49" s="31">
        <f t="shared" ref="C49:N49" si="9">SUM(C50)</f>
        <v>1166.7</v>
      </c>
      <c r="D49" s="31">
        <f t="shared" si="9"/>
        <v>1160.26</v>
      </c>
      <c r="E49" s="31">
        <f t="shared" si="9"/>
        <v>1243.92</v>
      </c>
      <c r="F49" s="31">
        <f t="shared" si="9"/>
        <v>999.9</v>
      </c>
      <c r="G49" s="31">
        <f t="shared" si="9"/>
        <v>976.39999999999964</v>
      </c>
      <c r="H49" s="31">
        <f t="shared" si="9"/>
        <v>1272.54</v>
      </c>
      <c r="I49" s="31">
        <f t="shared" si="9"/>
        <v>1037.3599999999997</v>
      </c>
      <c r="J49" s="31">
        <f t="shared" si="9"/>
        <v>733.68000000000029</v>
      </c>
      <c r="K49" s="31">
        <f t="shared" si="9"/>
        <v>842.20000000000073</v>
      </c>
      <c r="L49" s="31">
        <f t="shared" si="9"/>
        <v>592.10999999999876</v>
      </c>
      <c r="M49" s="31">
        <f t="shared" si="9"/>
        <v>1043.9800000000014</v>
      </c>
      <c r="N49" s="31">
        <f t="shared" si="9"/>
        <v>12254.119999999999</v>
      </c>
    </row>
    <row r="50" spans="1:14" ht="12.75" customHeight="1">
      <c r="A50" s="9" t="s">
        <v>56</v>
      </c>
      <c r="B50" s="30">
        <v>1185.07</v>
      </c>
      <c r="C50" s="30">
        <v>1166.7</v>
      </c>
      <c r="D50" s="30">
        <v>1160.26</v>
      </c>
      <c r="E50" s="30">
        <v>1243.92</v>
      </c>
      <c r="F50" s="30">
        <v>999.9</v>
      </c>
      <c r="G50" s="30">
        <v>976.39999999999964</v>
      </c>
      <c r="H50" s="30">
        <v>1272.54</v>
      </c>
      <c r="I50" s="30">
        <v>1037.3599999999997</v>
      </c>
      <c r="J50" s="30">
        <v>733.68000000000029</v>
      </c>
      <c r="K50" s="30">
        <v>842.20000000000073</v>
      </c>
      <c r="L50" s="30">
        <v>592.10999999999876</v>
      </c>
      <c r="M50" s="30">
        <v>1043.9800000000014</v>
      </c>
      <c r="N50" s="30">
        <f>SUM(B50:M50)</f>
        <v>12254.119999999999</v>
      </c>
    </row>
    <row r="51" spans="1:14" ht="12.75" customHeight="1">
      <c r="A51" s="11" t="s">
        <v>57</v>
      </c>
      <c r="B51" s="31">
        <f>SUM(B52:B55)</f>
        <v>68.63</v>
      </c>
      <c r="C51" s="31">
        <f t="shared" ref="C51:N51" si="10">SUM(C52:C55)</f>
        <v>284.22000000000003</v>
      </c>
      <c r="D51" s="31">
        <f t="shared" si="10"/>
        <v>123.83999999999999</v>
      </c>
      <c r="E51" s="31">
        <f t="shared" si="10"/>
        <v>56.05</v>
      </c>
      <c r="F51" s="31">
        <f t="shared" si="10"/>
        <v>22.95</v>
      </c>
      <c r="G51" s="31">
        <f t="shared" si="10"/>
        <v>247.89</v>
      </c>
      <c r="H51" s="31">
        <f t="shared" si="10"/>
        <v>77.549999999999955</v>
      </c>
      <c r="I51" s="31">
        <f t="shared" si="10"/>
        <v>107.98000000000002</v>
      </c>
      <c r="J51" s="31">
        <f t="shared" si="10"/>
        <v>25.82000000000005</v>
      </c>
      <c r="K51" s="31">
        <f t="shared" si="10"/>
        <v>62.289999999999928</v>
      </c>
      <c r="L51" s="31">
        <f t="shared" si="10"/>
        <v>67.800000000000011</v>
      </c>
      <c r="M51" s="31">
        <f t="shared" si="10"/>
        <v>258.87000000000012</v>
      </c>
      <c r="N51" s="31">
        <f t="shared" si="10"/>
        <v>1403.89</v>
      </c>
    </row>
    <row r="52" spans="1:14" ht="12.75" customHeight="1">
      <c r="A52" s="12" t="s">
        <v>58</v>
      </c>
      <c r="B52" s="30">
        <v>0</v>
      </c>
      <c r="C52" s="30">
        <v>0</v>
      </c>
      <c r="D52" s="29">
        <v>0</v>
      </c>
      <c r="E52" s="30">
        <v>0</v>
      </c>
      <c r="F52" s="30">
        <v>0.13</v>
      </c>
      <c r="G52" s="30">
        <v>1.1200000000000001</v>
      </c>
      <c r="H52" s="29">
        <v>0</v>
      </c>
      <c r="I52" s="29">
        <v>0</v>
      </c>
      <c r="J52" s="30">
        <v>0</v>
      </c>
      <c r="K52" s="30">
        <v>2.71</v>
      </c>
      <c r="L52" s="30">
        <v>2.5599999999999996</v>
      </c>
      <c r="M52" s="30">
        <v>0</v>
      </c>
      <c r="N52" s="30">
        <f>SUM(B52:M52)</f>
        <v>6.52</v>
      </c>
    </row>
    <row r="53" spans="1:14" ht="12.75" customHeight="1">
      <c r="A53" s="12" t="s">
        <v>59</v>
      </c>
      <c r="B53" s="30">
        <v>0</v>
      </c>
      <c r="C53" s="30">
        <v>0</v>
      </c>
      <c r="D53" s="29">
        <v>21.2</v>
      </c>
      <c r="E53" s="30">
        <v>0</v>
      </c>
      <c r="F53" s="30">
        <v>0</v>
      </c>
      <c r="G53" s="30">
        <v>0</v>
      </c>
      <c r="H53" s="29">
        <v>0</v>
      </c>
      <c r="I53" s="29">
        <v>0</v>
      </c>
      <c r="J53" s="30">
        <v>0</v>
      </c>
      <c r="K53" s="30">
        <v>0</v>
      </c>
      <c r="L53" s="30">
        <v>0</v>
      </c>
      <c r="M53" s="30">
        <v>0</v>
      </c>
      <c r="N53" s="30">
        <f>SUM(B53:M53)</f>
        <v>21.2</v>
      </c>
    </row>
    <row r="54" spans="1:14" ht="12.75" customHeight="1">
      <c r="A54" s="12" t="s">
        <v>60</v>
      </c>
      <c r="B54" s="30">
        <v>0</v>
      </c>
      <c r="C54" s="30">
        <v>0</v>
      </c>
      <c r="D54" s="29">
        <v>0</v>
      </c>
      <c r="E54" s="30">
        <v>0</v>
      </c>
      <c r="F54" s="30">
        <v>0</v>
      </c>
      <c r="G54" s="30">
        <v>0</v>
      </c>
      <c r="H54" s="29">
        <v>0</v>
      </c>
      <c r="I54" s="29">
        <v>0</v>
      </c>
      <c r="J54" s="30">
        <v>0</v>
      </c>
      <c r="K54" s="30">
        <v>0</v>
      </c>
      <c r="L54" s="30">
        <v>0</v>
      </c>
      <c r="M54" s="30">
        <v>0</v>
      </c>
      <c r="N54" s="30">
        <f>SUM(B54:M54)</f>
        <v>0</v>
      </c>
    </row>
    <row r="55" spans="1:14" ht="12.75" customHeight="1">
      <c r="A55" s="4" t="s">
        <v>61</v>
      </c>
      <c r="B55" s="30">
        <v>68.63</v>
      </c>
      <c r="C55" s="30">
        <v>284.22000000000003</v>
      </c>
      <c r="D55" s="29">
        <v>102.63999999999999</v>
      </c>
      <c r="E55" s="30">
        <v>56.05</v>
      </c>
      <c r="F55" s="30">
        <v>22.82</v>
      </c>
      <c r="G55" s="30">
        <v>246.76999999999998</v>
      </c>
      <c r="H55" s="29">
        <v>77.549999999999955</v>
      </c>
      <c r="I55" s="29">
        <v>107.98000000000002</v>
      </c>
      <c r="J55" s="30">
        <v>25.82000000000005</v>
      </c>
      <c r="K55" s="30">
        <v>59.579999999999927</v>
      </c>
      <c r="L55" s="30">
        <v>65.240000000000009</v>
      </c>
      <c r="M55" s="30">
        <v>258.87000000000012</v>
      </c>
      <c r="N55" s="30">
        <f>SUM(B55:M55)</f>
        <v>1376.17</v>
      </c>
    </row>
    <row r="56" spans="1:14" ht="12.75" customHeight="1">
      <c r="A56" s="11" t="s">
        <v>62</v>
      </c>
      <c r="B56" s="31">
        <f>SUM(B57:B62)</f>
        <v>4107.29</v>
      </c>
      <c r="C56" s="31">
        <f t="shared" ref="C56:N56" si="11">SUM(C57:C62)</f>
        <v>3187.66</v>
      </c>
      <c r="D56" s="31">
        <f t="shared" si="11"/>
        <v>4041.5200000000004</v>
      </c>
      <c r="E56" s="31">
        <f t="shared" si="11"/>
        <v>3468.3000000000006</v>
      </c>
      <c r="F56" s="31">
        <f t="shared" si="11"/>
        <v>3592.5700000000006</v>
      </c>
      <c r="G56" s="31">
        <f t="shared" si="11"/>
        <v>4912.95</v>
      </c>
      <c r="H56" s="31">
        <f t="shared" si="11"/>
        <v>3637.1199999999981</v>
      </c>
      <c r="I56" s="31">
        <f t="shared" si="11"/>
        <v>4000.4900000000016</v>
      </c>
      <c r="J56" s="31">
        <f t="shared" si="11"/>
        <v>3396.47</v>
      </c>
      <c r="K56" s="31">
        <f t="shared" si="11"/>
        <v>3297.5700000000006</v>
      </c>
      <c r="L56" s="31">
        <f t="shared" si="11"/>
        <v>3548.7599999999957</v>
      </c>
      <c r="M56" s="31">
        <f t="shared" si="11"/>
        <v>4956.3900000000012</v>
      </c>
      <c r="N56" s="31">
        <f t="shared" si="11"/>
        <v>46147.09</v>
      </c>
    </row>
    <row r="57" spans="1:14" ht="12.75" customHeight="1">
      <c r="A57" s="12" t="s">
        <v>63</v>
      </c>
      <c r="B57" s="46">
        <v>29.05</v>
      </c>
      <c r="C57" s="28">
        <v>85.51</v>
      </c>
      <c r="D57" s="29">
        <v>27.150000000000006</v>
      </c>
      <c r="E57" s="30">
        <v>21.169999999999987</v>
      </c>
      <c r="F57" s="30">
        <v>95.670000000000016</v>
      </c>
      <c r="G57" s="29">
        <v>38.990000000000009</v>
      </c>
      <c r="H57" s="29">
        <v>27.449999999999989</v>
      </c>
      <c r="I57" s="29">
        <v>45.5</v>
      </c>
      <c r="J57" s="29">
        <v>20.039999999999964</v>
      </c>
      <c r="K57" s="30">
        <v>20.370000000000005</v>
      </c>
      <c r="L57" s="30">
        <v>36.890000000000043</v>
      </c>
      <c r="M57" s="29">
        <v>22.95999999999998</v>
      </c>
      <c r="N57" s="30">
        <f t="shared" ref="N57:N62" si="12">SUM(B57:M57)</f>
        <v>470.75</v>
      </c>
    </row>
    <row r="58" spans="1:14" ht="12.75" customHeight="1">
      <c r="A58" s="12" t="s">
        <v>64</v>
      </c>
      <c r="B58" s="46">
        <v>13.26</v>
      </c>
      <c r="C58" s="28">
        <v>11.450000000000001</v>
      </c>
      <c r="D58" s="29">
        <v>11.29</v>
      </c>
      <c r="E58" s="30">
        <v>11.170000000000002</v>
      </c>
      <c r="F58" s="30">
        <v>4.7199999999999989</v>
      </c>
      <c r="G58" s="29">
        <v>7.6899999999999977</v>
      </c>
      <c r="H58" s="29">
        <v>9.8400000000000034</v>
      </c>
      <c r="I58" s="29">
        <v>7.2000000000000028</v>
      </c>
      <c r="J58" s="29">
        <v>31.509999999999991</v>
      </c>
      <c r="K58" s="30">
        <v>7.6000000000000085</v>
      </c>
      <c r="L58" s="30">
        <v>13.339999999999989</v>
      </c>
      <c r="M58" s="29">
        <v>13.610000000000014</v>
      </c>
      <c r="N58" s="30">
        <f t="shared" si="12"/>
        <v>142.68</v>
      </c>
    </row>
    <row r="59" spans="1:14" ht="12.75" customHeight="1">
      <c r="A59" s="9" t="s">
        <v>65</v>
      </c>
      <c r="B59" s="47">
        <v>4.55</v>
      </c>
      <c r="C59" s="28">
        <v>0.78000000000000025</v>
      </c>
      <c r="D59" s="29">
        <v>0.80999999999999961</v>
      </c>
      <c r="E59" s="30">
        <v>0.8100000000000005</v>
      </c>
      <c r="F59" s="30">
        <v>0.80999999999999961</v>
      </c>
      <c r="G59" s="29">
        <v>4.0500000000000007</v>
      </c>
      <c r="H59" s="29">
        <v>0.80999999999999872</v>
      </c>
      <c r="I59" s="29">
        <v>5.9100000000000019</v>
      </c>
      <c r="J59" s="29">
        <v>168.47</v>
      </c>
      <c r="K59" s="30">
        <v>18.419999999999987</v>
      </c>
      <c r="L59" s="30">
        <v>4.9699999999999989</v>
      </c>
      <c r="M59" s="29">
        <v>4.2400000000000091</v>
      </c>
      <c r="N59" s="30">
        <f t="shared" si="12"/>
        <v>214.63</v>
      </c>
    </row>
    <row r="60" spans="1:14" ht="12.75" customHeight="1">
      <c r="A60" s="9" t="s">
        <v>66</v>
      </c>
      <c r="B60" s="46">
        <v>32.07</v>
      </c>
      <c r="C60" s="28">
        <v>138.75</v>
      </c>
      <c r="D60" s="29">
        <v>42.890000000000015</v>
      </c>
      <c r="E60" s="30">
        <v>36.539999999999992</v>
      </c>
      <c r="F60" s="30">
        <v>23.819999999999993</v>
      </c>
      <c r="G60" s="29">
        <v>44.259999999999991</v>
      </c>
      <c r="H60" s="29">
        <v>63.020000000000039</v>
      </c>
      <c r="I60" s="29">
        <v>180</v>
      </c>
      <c r="J60" s="29">
        <v>44.439999999999941</v>
      </c>
      <c r="K60" s="30">
        <v>32.060000000000059</v>
      </c>
      <c r="L60" s="30">
        <v>26.379999999999995</v>
      </c>
      <c r="M60" s="29">
        <v>454.44000000000005</v>
      </c>
      <c r="N60" s="30">
        <f t="shared" si="12"/>
        <v>1118.67</v>
      </c>
    </row>
    <row r="61" spans="1:14" ht="12.75" customHeight="1">
      <c r="A61" s="9" t="s">
        <v>67</v>
      </c>
      <c r="B61" s="46">
        <v>201.46</v>
      </c>
      <c r="C61" s="28">
        <v>172.45000000000002</v>
      </c>
      <c r="D61" s="29">
        <v>125.32</v>
      </c>
      <c r="E61" s="30">
        <v>99.340000000000032</v>
      </c>
      <c r="F61" s="30">
        <v>90.529999999999973</v>
      </c>
      <c r="G61" s="29">
        <v>118.38999999999999</v>
      </c>
      <c r="H61" s="29">
        <v>117.91999999999996</v>
      </c>
      <c r="I61" s="29">
        <v>202.20999999999992</v>
      </c>
      <c r="J61" s="29">
        <v>103.7800000000002</v>
      </c>
      <c r="K61" s="30">
        <v>110.16999999999985</v>
      </c>
      <c r="L61" s="30">
        <v>116.81000000000017</v>
      </c>
      <c r="M61" s="29">
        <v>158.16999999999985</v>
      </c>
      <c r="N61" s="30">
        <f t="shared" si="12"/>
        <v>1616.55</v>
      </c>
    </row>
    <row r="62" spans="1:14" ht="12.75" customHeight="1">
      <c r="A62" s="9" t="s">
        <v>68</v>
      </c>
      <c r="B62" s="46">
        <v>3826.9</v>
      </c>
      <c r="C62" s="28">
        <v>2778.72</v>
      </c>
      <c r="D62" s="29">
        <v>3834.0600000000004</v>
      </c>
      <c r="E62" s="30">
        <v>3299.2700000000004</v>
      </c>
      <c r="F62" s="30">
        <v>3377.0200000000004</v>
      </c>
      <c r="G62" s="29">
        <v>4699.57</v>
      </c>
      <c r="H62" s="29">
        <v>3418.0799999999981</v>
      </c>
      <c r="I62" s="29">
        <v>3559.6700000000019</v>
      </c>
      <c r="J62" s="29">
        <v>3028.2299999999996</v>
      </c>
      <c r="K62" s="30">
        <v>3108.9500000000007</v>
      </c>
      <c r="L62" s="30">
        <v>3350.3699999999953</v>
      </c>
      <c r="M62" s="29">
        <v>4302.9700000000012</v>
      </c>
      <c r="N62" s="30">
        <f t="shared" si="12"/>
        <v>42583.81</v>
      </c>
    </row>
    <row r="63" spans="1:14" ht="12.75" customHeight="1">
      <c r="A63" s="11" t="s">
        <v>69</v>
      </c>
      <c r="B63" s="31">
        <f>SUM(B64:B72)</f>
        <v>34418.01</v>
      </c>
      <c r="C63" s="31">
        <f t="shared" ref="C63:N63" si="13">SUM(C64:C72)</f>
        <v>31822.79</v>
      </c>
      <c r="D63" s="31">
        <f t="shared" si="13"/>
        <v>36654</v>
      </c>
      <c r="E63" s="31">
        <f t="shared" si="13"/>
        <v>31579.040000000001</v>
      </c>
      <c r="F63" s="31">
        <f t="shared" si="13"/>
        <v>32137.460000000003</v>
      </c>
      <c r="G63" s="31">
        <f t="shared" si="13"/>
        <v>35463.729999999989</v>
      </c>
      <c r="H63" s="31">
        <f t="shared" si="13"/>
        <v>38156.30000000001</v>
      </c>
      <c r="I63" s="31">
        <f t="shared" si="13"/>
        <v>31908.78000000001</v>
      </c>
      <c r="J63" s="31">
        <f t="shared" si="13"/>
        <v>30733.319999999989</v>
      </c>
      <c r="K63" s="31">
        <f t="shared" si="13"/>
        <v>30007.220000000005</v>
      </c>
      <c r="L63" s="31">
        <f t="shared" si="13"/>
        <v>32036.930000000011</v>
      </c>
      <c r="M63" s="31">
        <f t="shared" si="13"/>
        <v>42026.93</v>
      </c>
      <c r="N63" s="31">
        <f t="shared" si="13"/>
        <v>406944.51</v>
      </c>
    </row>
    <row r="64" spans="1:14" ht="12.75" customHeight="1">
      <c r="A64" s="9" t="s">
        <v>70</v>
      </c>
      <c r="B64" s="46">
        <v>4.9800000000000004</v>
      </c>
      <c r="C64" s="28">
        <v>3.7799999999999994</v>
      </c>
      <c r="D64" s="29">
        <v>6.92</v>
      </c>
      <c r="E64" s="30">
        <v>0.83000000000000185</v>
      </c>
      <c r="F64" s="30">
        <v>12.869999999999997</v>
      </c>
      <c r="G64" s="29">
        <v>2.620000000000001</v>
      </c>
      <c r="H64" s="29">
        <v>6.9399999999999977</v>
      </c>
      <c r="I64" s="29">
        <v>0.8300000000000054</v>
      </c>
      <c r="J64" s="29">
        <v>3.0399999999999991</v>
      </c>
      <c r="K64" s="30">
        <v>3.8799999999999955</v>
      </c>
      <c r="L64" s="30">
        <v>1.7800000000000011</v>
      </c>
      <c r="M64" s="29">
        <v>6</v>
      </c>
      <c r="N64" s="30">
        <f t="shared" ref="N64:N72" si="14">SUM(B64:M64)</f>
        <v>54.47</v>
      </c>
    </row>
    <row r="65" spans="1:14" ht="12.75" customHeight="1">
      <c r="A65" s="9" t="s">
        <v>71</v>
      </c>
      <c r="B65" s="46">
        <v>179.35</v>
      </c>
      <c r="C65" s="28">
        <v>116.31000000000003</v>
      </c>
      <c r="D65" s="29">
        <v>231.76999999999992</v>
      </c>
      <c r="E65" s="30">
        <v>117.12</v>
      </c>
      <c r="F65" s="30">
        <v>142.57000000000005</v>
      </c>
      <c r="G65" s="29">
        <v>235.89999999999998</v>
      </c>
      <c r="H65" s="29">
        <v>187.8900000000001</v>
      </c>
      <c r="I65" s="29">
        <v>234.27999999999997</v>
      </c>
      <c r="J65" s="29">
        <v>308.01</v>
      </c>
      <c r="K65" s="30">
        <v>187.25</v>
      </c>
      <c r="L65" s="30">
        <v>227.74999999999977</v>
      </c>
      <c r="M65" s="29">
        <v>187.0600000000004</v>
      </c>
      <c r="N65" s="30">
        <f t="shared" si="14"/>
        <v>2355.2600000000002</v>
      </c>
    </row>
    <row r="66" spans="1:14" ht="12.75" customHeight="1">
      <c r="A66" s="9" t="s">
        <v>72</v>
      </c>
      <c r="B66" s="46">
        <v>422.2</v>
      </c>
      <c r="C66" s="28">
        <v>260.78000000000003</v>
      </c>
      <c r="D66" s="29">
        <v>536.36999999999989</v>
      </c>
      <c r="E66" s="30">
        <v>379.1400000000001</v>
      </c>
      <c r="F66" s="30">
        <v>306.3900000000001</v>
      </c>
      <c r="G66" s="29">
        <v>447.40000000000009</v>
      </c>
      <c r="H66" s="29">
        <v>351.40999999999985</v>
      </c>
      <c r="I66" s="29">
        <v>307.19999999999982</v>
      </c>
      <c r="J66" s="29">
        <v>430.24000000000024</v>
      </c>
      <c r="K66" s="30">
        <v>394.4699999999998</v>
      </c>
      <c r="L66" s="30">
        <v>446.05999999999995</v>
      </c>
      <c r="M66" s="29">
        <v>376.46000000000004</v>
      </c>
      <c r="N66" s="30">
        <f t="shared" si="14"/>
        <v>4658.12</v>
      </c>
    </row>
    <row r="67" spans="1:14" ht="12.75" customHeight="1">
      <c r="A67" s="9" t="s">
        <v>73</v>
      </c>
      <c r="B67" s="46">
        <v>32.96</v>
      </c>
      <c r="C67" s="28">
        <v>79.740000000000009</v>
      </c>
      <c r="D67" s="29">
        <v>75.429999999999993</v>
      </c>
      <c r="E67" s="30">
        <v>50.050000000000011</v>
      </c>
      <c r="F67" s="30">
        <v>73.230000000000018</v>
      </c>
      <c r="G67" s="29">
        <v>199.69</v>
      </c>
      <c r="H67" s="29">
        <v>48.699999999999932</v>
      </c>
      <c r="I67" s="29">
        <v>55.160000000000082</v>
      </c>
      <c r="J67" s="29">
        <v>88.079999999999927</v>
      </c>
      <c r="K67" s="30">
        <v>113.75999999999999</v>
      </c>
      <c r="L67" s="30">
        <v>161.49</v>
      </c>
      <c r="M67" s="29">
        <v>216.38000000000011</v>
      </c>
      <c r="N67" s="30">
        <f t="shared" si="14"/>
        <v>1194.67</v>
      </c>
    </row>
    <row r="68" spans="1:14" ht="12.75" customHeight="1">
      <c r="A68" s="9" t="s">
        <v>74</v>
      </c>
      <c r="B68" s="46">
        <v>5700.73</v>
      </c>
      <c r="C68" s="28">
        <v>4765.0200000000004</v>
      </c>
      <c r="D68" s="29">
        <v>4789.9400000000005</v>
      </c>
      <c r="E68" s="30">
        <v>3963.9600000000009</v>
      </c>
      <c r="F68" s="30">
        <v>4450.2599999999984</v>
      </c>
      <c r="G68" s="29">
        <v>3773.4000000000015</v>
      </c>
      <c r="H68" s="29">
        <v>4648.8099999999977</v>
      </c>
      <c r="I68" s="29">
        <v>4056.7000000000007</v>
      </c>
      <c r="J68" s="29">
        <v>4518.489999999998</v>
      </c>
      <c r="K68" s="30">
        <v>3779.4400000000023</v>
      </c>
      <c r="L68" s="30">
        <v>3830.4400000000023</v>
      </c>
      <c r="M68" s="29">
        <v>5041.2099999999991</v>
      </c>
      <c r="N68" s="30">
        <f t="shared" si="14"/>
        <v>53318.400000000001</v>
      </c>
    </row>
    <row r="69" spans="1:14" ht="12.75" customHeight="1">
      <c r="A69" s="9" t="s">
        <v>75</v>
      </c>
      <c r="B69" s="46">
        <v>1417.88</v>
      </c>
      <c r="C69" s="28">
        <v>1578.94</v>
      </c>
      <c r="D69" s="29">
        <v>1571.4299999999998</v>
      </c>
      <c r="E69" s="30">
        <v>1257</v>
      </c>
      <c r="F69" s="30">
        <v>1200.8999999999996</v>
      </c>
      <c r="G69" s="29">
        <v>1505.5500000000011</v>
      </c>
      <c r="H69" s="29">
        <v>1679.33</v>
      </c>
      <c r="I69" s="29">
        <v>1321.0299999999988</v>
      </c>
      <c r="J69" s="29">
        <v>1059.630000000001</v>
      </c>
      <c r="K69" s="30">
        <v>1265.7399999999998</v>
      </c>
      <c r="L69" s="30">
        <v>1170.5499999999993</v>
      </c>
      <c r="M69" s="29">
        <v>2204.9300000000003</v>
      </c>
      <c r="N69" s="30">
        <f t="shared" si="14"/>
        <v>17232.91</v>
      </c>
    </row>
    <row r="70" spans="1:14" s="22" customFormat="1" ht="12.75" customHeight="1">
      <c r="A70" s="9" t="s">
        <v>76</v>
      </c>
      <c r="B70" s="46">
        <v>74.739999999999995</v>
      </c>
      <c r="C70" s="28">
        <v>62.910000000000011</v>
      </c>
      <c r="D70" s="29">
        <v>114.79999999999998</v>
      </c>
      <c r="E70" s="30">
        <v>97.94</v>
      </c>
      <c r="F70" s="30">
        <v>59.340000000000032</v>
      </c>
      <c r="G70" s="29">
        <v>79.949999999999989</v>
      </c>
      <c r="H70" s="29">
        <v>253.66000000000003</v>
      </c>
      <c r="I70" s="29">
        <v>160.78999999999996</v>
      </c>
      <c r="J70" s="29">
        <v>146.33000000000004</v>
      </c>
      <c r="K70" s="30">
        <v>97.079999999999927</v>
      </c>
      <c r="L70" s="30">
        <v>252.70000000000005</v>
      </c>
      <c r="M70" s="29">
        <v>180.27999999999997</v>
      </c>
      <c r="N70" s="30">
        <f t="shared" si="14"/>
        <v>1580.52</v>
      </c>
    </row>
    <row r="71" spans="1:14" ht="12.75" customHeight="1">
      <c r="A71" s="9" t="s">
        <v>77</v>
      </c>
      <c r="B71" s="46">
        <v>1376.4</v>
      </c>
      <c r="C71" s="28">
        <v>1647.5299999999997</v>
      </c>
      <c r="D71" s="29">
        <v>1510.2800000000002</v>
      </c>
      <c r="E71" s="30">
        <v>1606.08</v>
      </c>
      <c r="F71" s="30">
        <v>1136.3800000000001</v>
      </c>
      <c r="G71" s="29">
        <v>1457.75</v>
      </c>
      <c r="H71" s="29">
        <v>1689.3600000000006</v>
      </c>
      <c r="I71" s="29">
        <v>1559.8099999999995</v>
      </c>
      <c r="J71" s="29">
        <v>1185.7000000000007</v>
      </c>
      <c r="K71" s="30">
        <v>929.96999999999935</v>
      </c>
      <c r="L71" s="30">
        <v>1163.2099999999991</v>
      </c>
      <c r="M71" s="29">
        <v>1896.8000000000011</v>
      </c>
      <c r="N71" s="30">
        <f t="shared" si="14"/>
        <v>17159.27</v>
      </c>
    </row>
    <row r="72" spans="1:14" ht="12.75" customHeight="1">
      <c r="A72" s="13" t="s">
        <v>78</v>
      </c>
      <c r="B72" s="46">
        <v>25208.77</v>
      </c>
      <c r="C72" s="28">
        <v>23307.780000000002</v>
      </c>
      <c r="D72" s="29">
        <v>27817.059999999998</v>
      </c>
      <c r="E72" s="30">
        <v>24106.92</v>
      </c>
      <c r="F72" s="30">
        <v>24755.520000000004</v>
      </c>
      <c r="G72" s="29">
        <v>27761.469999999987</v>
      </c>
      <c r="H72" s="29">
        <v>29290.200000000012</v>
      </c>
      <c r="I72" s="29">
        <v>24212.98000000001</v>
      </c>
      <c r="J72" s="29">
        <v>22993.799999999988</v>
      </c>
      <c r="K72" s="30">
        <v>23235.630000000005</v>
      </c>
      <c r="L72" s="30">
        <v>24782.950000000012</v>
      </c>
      <c r="M72" s="29">
        <v>31917.809999999998</v>
      </c>
      <c r="N72" s="30">
        <f t="shared" si="14"/>
        <v>309390.89</v>
      </c>
    </row>
    <row r="73" spans="1:14" s="21" customFormat="1" ht="12.75" customHeight="1">
      <c r="A73" s="11" t="s">
        <v>79</v>
      </c>
      <c r="B73" s="31">
        <f>SUM(B74)</f>
        <v>106.38</v>
      </c>
      <c r="C73" s="31">
        <f t="shared" ref="C73:N73" si="15">SUM(C74)</f>
        <v>72.78</v>
      </c>
      <c r="D73" s="31">
        <f t="shared" si="15"/>
        <v>108.81</v>
      </c>
      <c r="E73" s="31">
        <f t="shared" si="15"/>
        <v>78.209999999999994</v>
      </c>
      <c r="F73" s="31">
        <f t="shared" si="15"/>
        <v>61.8</v>
      </c>
      <c r="G73" s="31">
        <f t="shared" si="15"/>
        <v>90.049999999999955</v>
      </c>
      <c r="H73" s="31">
        <f t="shared" si="15"/>
        <v>88.090000000000032</v>
      </c>
      <c r="I73" s="31">
        <f t="shared" si="15"/>
        <v>72.82000000000005</v>
      </c>
      <c r="J73" s="31">
        <f t="shared" si="15"/>
        <v>77.259999999999991</v>
      </c>
      <c r="K73" s="31">
        <f t="shared" si="15"/>
        <v>113.77999999999997</v>
      </c>
      <c r="L73" s="31">
        <f t="shared" si="15"/>
        <v>87.980000000000018</v>
      </c>
      <c r="M73" s="31">
        <f t="shared" si="15"/>
        <v>114.50999999999999</v>
      </c>
      <c r="N73" s="31">
        <f t="shared" si="15"/>
        <v>1072.47</v>
      </c>
    </row>
    <row r="74" spans="1:14" ht="12.75" customHeight="1">
      <c r="A74" s="9" t="s">
        <v>80</v>
      </c>
      <c r="B74" s="30">
        <v>106.38</v>
      </c>
      <c r="C74" s="30">
        <v>72.78</v>
      </c>
      <c r="D74" s="30">
        <v>108.81</v>
      </c>
      <c r="E74" s="30">
        <v>78.209999999999994</v>
      </c>
      <c r="F74" s="30">
        <v>61.8</v>
      </c>
      <c r="G74" s="30">
        <v>90.049999999999955</v>
      </c>
      <c r="H74" s="30">
        <v>88.090000000000032</v>
      </c>
      <c r="I74" s="30">
        <v>72.82000000000005</v>
      </c>
      <c r="J74" s="30">
        <v>77.259999999999991</v>
      </c>
      <c r="K74" s="30">
        <v>113.77999999999997</v>
      </c>
      <c r="L74" s="30">
        <v>87.980000000000018</v>
      </c>
      <c r="M74" s="30">
        <v>114.50999999999999</v>
      </c>
      <c r="N74" s="30">
        <f>SUM(B74:M74)</f>
        <v>1072.47</v>
      </c>
    </row>
    <row r="75" spans="1:14" ht="12.75" customHeight="1">
      <c r="A75" s="11" t="s">
        <v>81</v>
      </c>
      <c r="B75" s="31">
        <f>SUM(B76)</f>
        <v>44975.56</v>
      </c>
      <c r="C75" s="31">
        <f t="shared" ref="C75:N75" si="16">SUM(C76)</f>
        <v>42696.4</v>
      </c>
      <c r="D75" s="31">
        <f t="shared" si="16"/>
        <v>50323.91</v>
      </c>
      <c r="E75" s="31">
        <f t="shared" si="16"/>
        <v>41806.769999999997</v>
      </c>
      <c r="F75" s="31">
        <f t="shared" si="16"/>
        <v>41396.120000000003</v>
      </c>
      <c r="G75" s="31">
        <f t="shared" si="16"/>
        <v>45396.169999999984</v>
      </c>
      <c r="H75" s="31">
        <f t="shared" si="16"/>
        <v>46060.369999999995</v>
      </c>
      <c r="I75" s="31">
        <f t="shared" si="16"/>
        <v>41733.150000000023</v>
      </c>
      <c r="J75" s="31">
        <f t="shared" si="16"/>
        <v>42875.839999999967</v>
      </c>
      <c r="K75" s="31">
        <f t="shared" si="16"/>
        <v>40813.910000000033</v>
      </c>
      <c r="L75" s="31">
        <f t="shared" si="16"/>
        <v>39996.640000000014</v>
      </c>
      <c r="M75" s="31">
        <f t="shared" si="16"/>
        <v>55217.609999999928</v>
      </c>
      <c r="N75" s="31">
        <f t="shared" si="16"/>
        <v>533292.44999999995</v>
      </c>
    </row>
    <row r="76" spans="1:14" s="22" customFormat="1" ht="12.75" customHeight="1">
      <c r="A76" s="9" t="s">
        <v>82</v>
      </c>
      <c r="B76" s="30">
        <v>44975.56</v>
      </c>
      <c r="C76" s="30">
        <v>42696.4</v>
      </c>
      <c r="D76" s="30">
        <v>50323.91</v>
      </c>
      <c r="E76" s="30">
        <v>41806.769999999997</v>
      </c>
      <c r="F76" s="30">
        <v>41396.120000000003</v>
      </c>
      <c r="G76" s="30">
        <v>45396.169999999984</v>
      </c>
      <c r="H76" s="30">
        <v>46060.369999999995</v>
      </c>
      <c r="I76" s="30">
        <v>41733.150000000023</v>
      </c>
      <c r="J76" s="30">
        <v>42875.839999999967</v>
      </c>
      <c r="K76" s="30">
        <v>40813.910000000033</v>
      </c>
      <c r="L76" s="30">
        <v>39996.640000000014</v>
      </c>
      <c r="M76" s="30">
        <v>55217.609999999928</v>
      </c>
      <c r="N76" s="30">
        <f>SUM(B76:M76)</f>
        <v>533292.44999999995</v>
      </c>
    </row>
    <row r="77" spans="1:14" ht="12.75" customHeight="1">
      <c r="A77" s="11" t="s">
        <v>83</v>
      </c>
      <c r="B77" s="31">
        <f>SUM(B78)</f>
        <v>14.88</v>
      </c>
      <c r="C77" s="31">
        <f t="shared" ref="C77:N77" si="17">SUM(C78)</f>
        <v>63.04</v>
      </c>
      <c r="D77" s="31">
        <f t="shared" si="17"/>
        <v>36.39</v>
      </c>
      <c r="E77" s="31">
        <f t="shared" si="17"/>
        <v>4.99</v>
      </c>
      <c r="F77" s="31">
        <f t="shared" si="17"/>
        <v>51.03</v>
      </c>
      <c r="G77" s="31">
        <f t="shared" si="17"/>
        <v>27.03</v>
      </c>
      <c r="H77" s="31">
        <f t="shared" si="17"/>
        <v>39.72</v>
      </c>
      <c r="I77" s="31">
        <f t="shared" si="17"/>
        <v>10.469999999999999</v>
      </c>
      <c r="J77" s="31">
        <f t="shared" si="17"/>
        <v>6.3299999999999841</v>
      </c>
      <c r="K77" s="31">
        <f t="shared" si="17"/>
        <v>38.69</v>
      </c>
      <c r="L77" s="31">
        <f t="shared" si="17"/>
        <v>5.6000000000000227</v>
      </c>
      <c r="M77" s="31">
        <f t="shared" si="17"/>
        <v>42.079999999999984</v>
      </c>
      <c r="N77" s="31">
        <f t="shared" si="17"/>
        <v>340.24999999999994</v>
      </c>
    </row>
    <row r="78" spans="1:14" ht="12.75" customHeight="1">
      <c r="A78" s="9" t="s">
        <v>84</v>
      </c>
      <c r="B78" s="30">
        <v>14.88</v>
      </c>
      <c r="C78" s="30">
        <v>63.04</v>
      </c>
      <c r="D78" s="30">
        <v>36.39</v>
      </c>
      <c r="E78" s="30">
        <v>4.99</v>
      </c>
      <c r="F78" s="30">
        <v>51.03</v>
      </c>
      <c r="G78" s="30">
        <v>27.03</v>
      </c>
      <c r="H78" s="30">
        <v>39.72</v>
      </c>
      <c r="I78" s="30">
        <v>10.469999999999999</v>
      </c>
      <c r="J78" s="30">
        <v>6.3299999999999841</v>
      </c>
      <c r="K78" s="30">
        <v>38.69</v>
      </c>
      <c r="L78" s="30">
        <v>5.6000000000000227</v>
      </c>
      <c r="M78" s="30">
        <v>42.079999999999984</v>
      </c>
      <c r="N78" s="30">
        <f>SUM(B78:M78)</f>
        <v>340.24999999999994</v>
      </c>
    </row>
    <row r="79" spans="1:14" ht="12.75" customHeight="1">
      <c r="A79" s="11" t="s">
        <v>85</v>
      </c>
      <c r="B79" s="31">
        <f>SUM(B80:B85)</f>
        <v>0</v>
      </c>
      <c r="C79" s="31">
        <f t="shared" ref="C79:N79" si="18">SUM(C80:C85)</f>
        <v>0</v>
      </c>
      <c r="D79" s="31">
        <f t="shared" si="18"/>
        <v>0</v>
      </c>
      <c r="E79" s="31">
        <f t="shared" si="18"/>
        <v>0</v>
      </c>
      <c r="F79" s="31">
        <f t="shared" si="18"/>
        <v>0</v>
      </c>
      <c r="G79" s="31">
        <f t="shared" si="18"/>
        <v>0</v>
      </c>
      <c r="H79" s="31">
        <f t="shared" si="18"/>
        <v>5.08</v>
      </c>
      <c r="I79" s="31">
        <f t="shared" si="18"/>
        <v>0</v>
      </c>
      <c r="J79" s="31">
        <f t="shared" si="18"/>
        <v>0</v>
      </c>
      <c r="K79" s="31">
        <f t="shared" si="18"/>
        <v>0</v>
      </c>
      <c r="L79" s="31">
        <f t="shared" si="18"/>
        <v>0</v>
      </c>
      <c r="M79" s="31">
        <f t="shared" si="18"/>
        <v>0</v>
      </c>
      <c r="N79" s="31">
        <f t="shared" si="18"/>
        <v>5.08</v>
      </c>
    </row>
    <row r="80" spans="1:14" ht="12.75" customHeight="1">
      <c r="A80" s="4" t="s">
        <v>123</v>
      </c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f t="shared" ref="N80:N85" si="19">SUM(B80:M80)</f>
        <v>0</v>
      </c>
    </row>
    <row r="81" spans="1:14" ht="12.75" customHeight="1">
      <c r="A81" s="4" t="s">
        <v>86</v>
      </c>
      <c r="B81" s="30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f t="shared" si="19"/>
        <v>0</v>
      </c>
    </row>
    <row r="82" spans="1:14" ht="12.75" customHeight="1">
      <c r="A82" s="4" t="s">
        <v>124</v>
      </c>
      <c r="B82" s="30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f t="shared" si="19"/>
        <v>0</v>
      </c>
    </row>
    <row r="83" spans="1:14" ht="12.75" customHeight="1">
      <c r="A83" s="4" t="s">
        <v>87</v>
      </c>
      <c r="B83" s="30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f t="shared" si="19"/>
        <v>0</v>
      </c>
    </row>
    <row r="84" spans="1:14" ht="12.75" customHeight="1">
      <c r="A84" s="4" t="s">
        <v>88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5.08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f t="shared" si="19"/>
        <v>5.08</v>
      </c>
    </row>
    <row r="85" spans="1:14" s="22" customFormat="1" ht="12.75" customHeight="1">
      <c r="A85" s="4" t="s">
        <v>89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f t="shared" si="19"/>
        <v>0</v>
      </c>
    </row>
    <row r="86" spans="1:14" ht="12.75" customHeight="1">
      <c r="A86" s="14" t="s">
        <v>90</v>
      </c>
      <c r="B86" s="32">
        <f>SUM(B87:B88)</f>
        <v>2873.46</v>
      </c>
      <c r="C86" s="32">
        <f t="shared" ref="C86:N86" si="20">SUM(C87:C88)</f>
        <v>1957.6999999999998</v>
      </c>
      <c r="D86" s="32">
        <f t="shared" si="20"/>
        <v>2480.73</v>
      </c>
      <c r="E86" s="32">
        <f t="shared" si="20"/>
        <v>2021.53</v>
      </c>
      <c r="F86" s="32">
        <f t="shared" si="20"/>
        <v>1887.19</v>
      </c>
      <c r="G86" s="32">
        <f t="shared" si="20"/>
        <v>2166.16</v>
      </c>
      <c r="H86" s="32">
        <f t="shared" si="20"/>
        <v>2433.8199999999997</v>
      </c>
      <c r="I86" s="32">
        <f t="shared" si="20"/>
        <v>1931.4599999999991</v>
      </c>
      <c r="J86" s="32">
        <f t="shared" si="20"/>
        <v>2048.9500000000007</v>
      </c>
      <c r="K86" s="32">
        <f t="shared" si="20"/>
        <v>1789.75</v>
      </c>
      <c r="L86" s="32">
        <f t="shared" si="20"/>
        <v>2302.3199999999997</v>
      </c>
      <c r="M86" s="32">
        <f t="shared" si="20"/>
        <v>2080.7700000000004</v>
      </c>
      <c r="N86" s="32">
        <f t="shared" si="20"/>
        <v>25973.84</v>
      </c>
    </row>
    <row r="87" spans="1:14" ht="12.75" customHeight="1">
      <c r="A87" s="9" t="s">
        <v>91</v>
      </c>
      <c r="B87" s="30">
        <v>2872.11</v>
      </c>
      <c r="C87" s="30">
        <v>1956.35</v>
      </c>
      <c r="D87" s="33">
        <v>2480.73</v>
      </c>
      <c r="E87" s="30">
        <v>2021.53</v>
      </c>
      <c r="F87" s="33">
        <v>1887.19</v>
      </c>
      <c r="G87" s="33">
        <v>2166.16</v>
      </c>
      <c r="H87" s="30">
        <v>2433.8199999999997</v>
      </c>
      <c r="I87" s="30">
        <v>1931.4599999999991</v>
      </c>
      <c r="J87" s="30">
        <v>2048.9500000000007</v>
      </c>
      <c r="K87" s="33">
        <v>1789.75</v>
      </c>
      <c r="L87" s="30">
        <v>2302.3199999999997</v>
      </c>
      <c r="M87" s="30">
        <v>2080.7700000000004</v>
      </c>
      <c r="N87" s="30">
        <f>SUM(B87:M87)</f>
        <v>25971.14</v>
      </c>
    </row>
    <row r="88" spans="1:14" ht="12.75" customHeight="1">
      <c r="A88" s="9" t="s">
        <v>125</v>
      </c>
      <c r="B88" s="30">
        <v>1.35</v>
      </c>
      <c r="C88" s="30">
        <v>1.35</v>
      </c>
      <c r="D88" s="33">
        <v>0</v>
      </c>
      <c r="E88" s="30">
        <v>0</v>
      </c>
      <c r="F88" s="33">
        <v>0</v>
      </c>
      <c r="G88" s="33">
        <v>0</v>
      </c>
      <c r="H88" s="30">
        <v>0</v>
      </c>
      <c r="I88" s="30">
        <v>0</v>
      </c>
      <c r="J88" s="30">
        <v>0</v>
      </c>
      <c r="K88" s="33">
        <v>0</v>
      </c>
      <c r="L88" s="30">
        <v>0</v>
      </c>
      <c r="M88" s="30">
        <v>0</v>
      </c>
      <c r="N88" s="30">
        <f>SUM(B88:M88)</f>
        <v>2.7</v>
      </c>
    </row>
    <row r="89" spans="1:14" ht="12.75" customHeight="1">
      <c r="A89" s="11" t="s">
        <v>92</v>
      </c>
      <c r="B89" s="32">
        <f>SUM(B90)</f>
        <v>27.9</v>
      </c>
      <c r="C89" s="32">
        <f t="shared" ref="C89:N89" si="21">SUM(C90)</f>
        <v>43.15</v>
      </c>
      <c r="D89" s="32">
        <f t="shared" si="21"/>
        <v>2.2400000000000002</v>
      </c>
      <c r="E89" s="32">
        <f t="shared" si="21"/>
        <v>7.17</v>
      </c>
      <c r="F89" s="32">
        <f t="shared" si="21"/>
        <v>0</v>
      </c>
      <c r="G89" s="32">
        <f t="shared" si="21"/>
        <v>47.86</v>
      </c>
      <c r="H89" s="32">
        <f t="shared" si="21"/>
        <v>50.349999999999994</v>
      </c>
      <c r="I89" s="32">
        <f t="shared" si="21"/>
        <v>7.3800000000000239</v>
      </c>
      <c r="J89" s="32">
        <f t="shared" si="21"/>
        <v>12.45999999999998</v>
      </c>
      <c r="K89" s="32">
        <f t="shared" si="21"/>
        <v>24.370000000000005</v>
      </c>
      <c r="L89" s="32">
        <f t="shared" si="21"/>
        <v>0</v>
      </c>
      <c r="M89" s="32">
        <f t="shared" si="21"/>
        <v>10.159999999999997</v>
      </c>
      <c r="N89" s="32">
        <f t="shared" si="21"/>
        <v>233.04</v>
      </c>
    </row>
    <row r="90" spans="1:14" ht="12.75" customHeight="1">
      <c r="A90" s="12" t="s">
        <v>93</v>
      </c>
      <c r="B90" s="30">
        <v>27.9</v>
      </c>
      <c r="C90" s="30">
        <v>43.15</v>
      </c>
      <c r="D90" s="33">
        <v>2.2400000000000002</v>
      </c>
      <c r="E90" s="30">
        <v>7.17</v>
      </c>
      <c r="F90" s="33">
        <v>0</v>
      </c>
      <c r="G90" s="33">
        <v>47.86</v>
      </c>
      <c r="H90" s="30">
        <v>50.349999999999994</v>
      </c>
      <c r="I90" s="30">
        <v>7.3800000000000239</v>
      </c>
      <c r="J90" s="30">
        <v>12.45999999999998</v>
      </c>
      <c r="K90" s="33">
        <v>24.370000000000005</v>
      </c>
      <c r="L90" s="30">
        <v>0</v>
      </c>
      <c r="M90" s="30">
        <v>10.159999999999997</v>
      </c>
      <c r="N90" s="30">
        <f>SUM(B90:M90)</f>
        <v>233.04</v>
      </c>
    </row>
    <row r="91" spans="1:14" ht="12.75" customHeight="1">
      <c r="A91" s="20"/>
      <c r="B91" s="27"/>
      <c r="C91" s="27"/>
      <c r="D91" s="34"/>
      <c r="E91" s="27"/>
      <c r="F91" s="34"/>
      <c r="G91" s="34"/>
      <c r="H91" s="27"/>
      <c r="I91" s="27"/>
      <c r="J91" s="27"/>
      <c r="K91" s="34"/>
      <c r="L91" s="27"/>
      <c r="M91" s="27"/>
      <c r="N91" s="27"/>
    </row>
    <row r="92" spans="1:14" ht="12.75" customHeight="1">
      <c r="A92" s="20"/>
      <c r="B92" s="27"/>
      <c r="C92" s="27"/>
      <c r="D92" s="34"/>
      <c r="E92" s="27"/>
      <c r="F92" s="34"/>
      <c r="G92" s="34"/>
      <c r="H92" s="27"/>
      <c r="I92" s="27"/>
      <c r="J92" s="27"/>
      <c r="K92" s="34"/>
      <c r="L92" s="27"/>
      <c r="M92" s="27"/>
      <c r="N92" s="27"/>
    </row>
    <row r="93" spans="1:14">
      <c r="A93" s="53" t="s">
        <v>0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</row>
    <row r="94" spans="1:14">
      <c r="A94" s="53" t="s">
        <v>1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</row>
    <row r="95" spans="1:14">
      <c r="A95" s="53" t="s">
        <v>2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</row>
    <row r="96" spans="1:14">
      <c r="A96" s="53" t="s">
        <v>3</v>
      </c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</row>
    <row r="97" spans="1:14">
      <c r="A97" s="53" t="s">
        <v>122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</row>
    <row r="98" spans="1:14">
      <c r="A98" s="52" t="s">
        <v>121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</row>
    <row r="100" spans="1:14">
      <c r="A100" s="24"/>
      <c r="B100" s="54" t="s">
        <v>126</v>
      </c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6"/>
    </row>
    <row r="101" spans="1:14" ht="9" customHeight="1">
      <c r="A101" s="60" t="s">
        <v>4</v>
      </c>
      <c r="B101" s="57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9"/>
    </row>
    <row r="102" spans="1:14" ht="9" customHeight="1">
      <c r="A102" s="60"/>
      <c r="B102" s="61" t="s">
        <v>5</v>
      </c>
      <c r="C102" s="61" t="s">
        <v>6</v>
      </c>
      <c r="D102" s="61" t="s">
        <v>7</v>
      </c>
      <c r="E102" s="61" t="s">
        <v>8</v>
      </c>
      <c r="F102" s="61" t="s">
        <v>9</v>
      </c>
      <c r="G102" s="61" t="s">
        <v>10</v>
      </c>
      <c r="H102" s="61" t="s">
        <v>11</v>
      </c>
      <c r="I102" s="61" t="s">
        <v>12</v>
      </c>
      <c r="J102" s="61" t="s">
        <v>13</v>
      </c>
      <c r="K102" s="61" t="s">
        <v>14</v>
      </c>
      <c r="L102" s="61" t="s">
        <v>15</v>
      </c>
      <c r="M102" s="61" t="s">
        <v>16</v>
      </c>
      <c r="N102" s="64" t="s">
        <v>24</v>
      </c>
    </row>
    <row r="103" spans="1:14" ht="12" customHeight="1">
      <c r="A103" s="25"/>
      <c r="B103" s="62"/>
      <c r="C103" s="63"/>
      <c r="D103" s="62"/>
      <c r="E103" s="63"/>
      <c r="F103" s="62"/>
      <c r="G103" s="63"/>
      <c r="H103" s="62"/>
      <c r="I103" s="63"/>
      <c r="J103" s="62"/>
      <c r="K103" s="63"/>
      <c r="L103" s="63"/>
      <c r="M103" s="63"/>
      <c r="N103" s="65"/>
    </row>
    <row r="104" spans="1:14" ht="12.75" customHeight="1">
      <c r="A104" s="3" t="s">
        <v>22</v>
      </c>
      <c r="B104" s="35">
        <f>SUM(B105+B108+B109+B114)</f>
        <v>3.5</v>
      </c>
      <c r="C104" s="35">
        <f>SUM(C105+C108+C109+C114)</f>
        <v>25.3</v>
      </c>
      <c r="D104" s="35">
        <f>SUM(D105+D108+D109+D114)</f>
        <v>29.22</v>
      </c>
      <c r="E104" s="35">
        <f>SUM(E105+E108+E109+E114)</f>
        <v>29.78</v>
      </c>
      <c r="F104" s="35">
        <f>SUM(F105+F108+F109+F114)</f>
        <v>27.27</v>
      </c>
      <c r="G104" s="35">
        <f t="shared" ref="G104:M104" si="22">SUM(G105+G108+G109+G114)</f>
        <v>13.029999999999998</v>
      </c>
      <c r="H104" s="35">
        <f t="shared" si="22"/>
        <v>49.100000000000009</v>
      </c>
      <c r="I104" s="35">
        <f t="shared" si="22"/>
        <v>22.689999999999998</v>
      </c>
      <c r="J104" s="35">
        <f t="shared" si="22"/>
        <v>7.1</v>
      </c>
      <c r="K104" s="35">
        <f t="shared" si="22"/>
        <v>22.590000000000007</v>
      </c>
      <c r="L104" s="35">
        <f t="shared" si="22"/>
        <v>15.460000000000003</v>
      </c>
      <c r="M104" s="35">
        <f t="shared" si="22"/>
        <v>30.700000000000003</v>
      </c>
      <c r="N104" s="35">
        <f>SUM(N105+N108+N109+N114)</f>
        <v>275.74</v>
      </c>
    </row>
    <row r="105" spans="1:14" ht="12.75" customHeight="1">
      <c r="A105" s="9" t="s">
        <v>94</v>
      </c>
      <c r="B105" s="32">
        <f>SUM(B106:B107)</f>
        <v>1</v>
      </c>
      <c r="C105" s="32">
        <f>SUM(C106:C107)</f>
        <v>0</v>
      </c>
      <c r="D105" s="32">
        <f>SUM(D106:D107)</f>
        <v>23.71</v>
      </c>
      <c r="E105" s="32">
        <f>SUM(E106:E107)</f>
        <v>4.0199999999999996</v>
      </c>
      <c r="F105" s="32">
        <f>SUM(F106:F107)</f>
        <v>21.27</v>
      </c>
      <c r="G105" s="32">
        <f t="shared" ref="G105:M105" si="23">SUM(G106:G107)</f>
        <v>1.5</v>
      </c>
      <c r="H105" s="32">
        <f t="shared" si="23"/>
        <v>4.1500000000000057</v>
      </c>
      <c r="I105" s="32">
        <f t="shared" si="23"/>
        <v>1</v>
      </c>
      <c r="J105" s="32">
        <f t="shared" si="23"/>
        <v>0.99999999999999778</v>
      </c>
      <c r="K105" s="32">
        <f t="shared" si="23"/>
        <v>0.12000000000000011</v>
      </c>
      <c r="L105" s="32">
        <f t="shared" si="23"/>
        <v>0</v>
      </c>
      <c r="M105" s="32">
        <f t="shared" si="23"/>
        <v>7.5399999999999991</v>
      </c>
      <c r="N105" s="32">
        <f>SUM(N106:N107)</f>
        <v>65.31</v>
      </c>
    </row>
    <row r="106" spans="1:14" ht="12.75" customHeight="1">
      <c r="A106" s="4" t="s">
        <v>95</v>
      </c>
      <c r="B106" s="30">
        <v>1</v>
      </c>
      <c r="C106" s="30">
        <v>0</v>
      </c>
      <c r="D106" s="33">
        <v>23.71</v>
      </c>
      <c r="E106" s="30">
        <v>1.5</v>
      </c>
      <c r="F106" s="33">
        <v>21.27</v>
      </c>
      <c r="G106" s="33">
        <v>1.5</v>
      </c>
      <c r="H106" s="30">
        <v>4.1500000000000057</v>
      </c>
      <c r="I106" s="30">
        <v>1</v>
      </c>
      <c r="J106" s="29">
        <v>1.009999999999998</v>
      </c>
      <c r="K106" s="30">
        <v>0</v>
      </c>
      <c r="L106" s="30">
        <v>0</v>
      </c>
      <c r="M106" s="30">
        <v>7.5399999999999991</v>
      </c>
      <c r="N106" s="30">
        <f>SUM(B106:M106)</f>
        <v>62.680000000000007</v>
      </c>
    </row>
    <row r="107" spans="1:14" ht="12.75" customHeight="1">
      <c r="A107" s="4" t="s">
        <v>96</v>
      </c>
      <c r="B107" s="30">
        <v>0</v>
      </c>
      <c r="C107" s="30">
        <v>0</v>
      </c>
      <c r="D107" s="33">
        <v>0</v>
      </c>
      <c r="E107" s="30">
        <v>2.52</v>
      </c>
      <c r="F107" s="33">
        <v>0</v>
      </c>
      <c r="G107" s="33">
        <v>0</v>
      </c>
      <c r="H107" s="30">
        <v>0</v>
      </c>
      <c r="I107" s="30">
        <v>0</v>
      </c>
      <c r="J107" s="29">
        <v>-1.0000000000000231E-2</v>
      </c>
      <c r="K107" s="30">
        <v>0.12000000000000011</v>
      </c>
      <c r="L107" s="30">
        <v>0</v>
      </c>
      <c r="M107" s="30">
        <v>0</v>
      </c>
      <c r="N107" s="30">
        <f>SUM(B107:M107)</f>
        <v>2.63</v>
      </c>
    </row>
    <row r="108" spans="1:14" ht="12.75" customHeight="1">
      <c r="A108" s="9" t="s">
        <v>97</v>
      </c>
      <c r="B108" s="30">
        <v>0</v>
      </c>
      <c r="C108" s="30">
        <v>0</v>
      </c>
      <c r="D108" s="33">
        <v>0</v>
      </c>
      <c r="E108" s="30">
        <v>1.66</v>
      </c>
      <c r="F108" s="33">
        <v>0</v>
      </c>
      <c r="G108" s="33">
        <v>0.54000000000000026</v>
      </c>
      <c r="H108" s="30">
        <v>0</v>
      </c>
      <c r="I108" s="30">
        <v>0</v>
      </c>
      <c r="J108" s="29">
        <v>0</v>
      </c>
      <c r="K108" s="30">
        <v>0</v>
      </c>
      <c r="L108" s="30">
        <v>3.08</v>
      </c>
      <c r="M108" s="30">
        <v>0</v>
      </c>
      <c r="N108" s="30">
        <f>SUM(B108:M108)</f>
        <v>5.28</v>
      </c>
    </row>
    <row r="109" spans="1:14" ht="12.75" customHeight="1">
      <c r="A109" s="15" t="s">
        <v>98</v>
      </c>
      <c r="B109" s="32">
        <f>SUM(B110+B113)</f>
        <v>0</v>
      </c>
      <c r="C109" s="32">
        <f>SUM(C110+C113)</f>
        <v>24</v>
      </c>
      <c r="D109" s="32">
        <f>SUM(D110+D113)</f>
        <v>0.5</v>
      </c>
      <c r="E109" s="32">
        <f>SUM(E110+E113)</f>
        <v>19.5</v>
      </c>
      <c r="F109" s="32">
        <f>SUM(F110+F113)</f>
        <v>4.5</v>
      </c>
      <c r="G109" s="32">
        <f t="shared" ref="G109:M109" si="24">SUM(G110+G113)</f>
        <v>6</v>
      </c>
      <c r="H109" s="32">
        <f t="shared" si="24"/>
        <v>27</v>
      </c>
      <c r="I109" s="32">
        <f t="shared" si="24"/>
        <v>21.689999999999998</v>
      </c>
      <c r="J109" s="32">
        <f t="shared" si="24"/>
        <v>2</v>
      </c>
      <c r="K109" s="32">
        <f t="shared" si="24"/>
        <v>19.900000000000006</v>
      </c>
      <c r="L109" s="32">
        <f t="shared" si="24"/>
        <v>9.210000000000008</v>
      </c>
      <c r="M109" s="32">
        <f t="shared" si="24"/>
        <v>20</v>
      </c>
      <c r="N109" s="32">
        <f>SUM(N110+N113)</f>
        <v>154.30000000000001</v>
      </c>
    </row>
    <row r="110" spans="1:14" ht="12.75" customHeight="1">
      <c r="A110" s="15" t="s">
        <v>99</v>
      </c>
      <c r="B110" s="33">
        <f>SUM(B111:B112)</f>
        <v>0</v>
      </c>
      <c r="C110" s="33">
        <f>SUM(C111:C112)</f>
        <v>24</v>
      </c>
      <c r="D110" s="33">
        <f>SUM(D111:D112)</f>
        <v>0.5</v>
      </c>
      <c r="E110" s="33">
        <f>SUM(E111:E112)</f>
        <v>19.5</v>
      </c>
      <c r="F110" s="33">
        <f>SUM(F111:F112)</f>
        <v>4.5</v>
      </c>
      <c r="G110" s="33">
        <f t="shared" ref="G110:M110" si="25">SUM(G111:G112)</f>
        <v>6</v>
      </c>
      <c r="H110" s="33">
        <f t="shared" si="25"/>
        <v>27</v>
      </c>
      <c r="I110" s="33">
        <f t="shared" si="25"/>
        <v>21.689999999999998</v>
      </c>
      <c r="J110" s="33">
        <f t="shared" si="25"/>
        <v>2</v>
      </c>
      <c r="K110" s="33">
        <f t="shared" si="25"/>
        <v>19.900000000000006</v>
      </c>
      <c r="L110" s="33">
        <f t="shared" si="25"/>
        <v>9.210000000000008</v>
      </c>
      <c r="M110" s="33">
        <f t="shared" si="25"/>
        <v>20</v>
      </c>
      <c r="N110" s="33">
        <f>SUM(N111:N112)</f>
        <v>154.30000000000001</v>
      </c>
    </row>
    <row r="111" spans="1:14" ht="12.75" customHeight="1">
      <c r="A111" s="15" t="s">
        <v>100</v>
      </c>
      <c r="B111" s="30">
        <v>0</v>
      </c>
      <c r="C111" s="30">
        <v>0</v>
      </c>
      <c r="D111" s="36">
        <v>0</v>
      </c>
      <c r="E111" s="30">
        <v>0</v>
      </c>
      <c r="F111" s="37">
        <v>0</v>
      </c>
      <c r="G111" s="37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f>SUM(B111:M111)</f>
        <v>0</v>
      </c>
    </row>
    <row r="112" spans="1:14" ht="12.75" customHeight="1">
      <c r="A112" s="15" t="s">
        <v>101</v>
      </c>
      <c r="B112" s="30">
        <v>0</v>
      </c>
      <c r="C112" s="30">
        <v>24</v>
      </c>
      <c r="D112" s="36">
        <v>0.5</v>
      </c>
      <c r="E112" s="30">
        <v>19.5</v>
      </c>
      <c r="F112" s="37">
        <v>4.5</v>
      </c>
      <c r="G112" s="37">
        <v>6</v>
      </c>
      <c r="H112" s="29">
        <v>27</v>
      </c>
      <c r="I112" s="30">
        <v>21.689999999999998</v>
      </c>
      <c r="J112" s="30">
        <v>2</v>
      </c>
      <c r="K112" s="30">
        <v>19.900000000000006</v>
      </c>
      <c r="L112" s="30">
        <v>9.210000000000008</v>
      </c>
      <c r="M112" s="30">
        <v>20</v>
      </c>
      <c r="N112" s="30">
        <f>SUM(B112:M112)</f>
        <v>154.30000000000001</v>
      </c>
    </row>
    <row r="113" spans="1:14" ht="12.75" customHeight="1">
      <c r="A113" s="15" t="s">
        <v>102</v>
      </c>
      <c r="B113" s="30">
        <v>0</v>
      </c>
      <c r="C113" s="30">
        <v>0</v>
      </c>
      <c r="D113" s="33">
        <v>0</v>
      </c>
      <c r="E113" s="30">
        <v>0</v>
      </c>
      <c r="F113" s="33">
        <v>0</v>
      </c>
      <c r="G113" s="33">
        <v>0</v>
      </c>
      <c r="H113" s="29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f>SUM(B113:M113)</f>
        <v>0</v>
      </c>
    </row>
    <row r="114" spans="1:14" ht="12.75" customHeight="1">
      <c r="A114" s="15" t="s">
        <v>103</v>
      </c>
      <c r="B114" s="30">
        <v>2.5</v>
      </c>
      <c r="C114" s="38">
        <v>1.3</v>
      </c>
      <c r="D114" s="36">
        <v>5.01</v>
      </c>
      <c r="E114" s="30">
        <v>4.5999999999999996</v>
      </c>
      <c r="F114" s="37">
        <v>1.5</v>
      </c>
      <c r="G114" s="37">
        <v>4.9899999999999984</v>
      </c>
      <c r="H114" s="29">
        <v>17.950000000000003</v>
      </c>
      <c r="I114" s="30">
        <v>0</v>
      </c>
      <c r="J114" s="30">
        <v>4.1000000000000014</v>
      </c>
      <c r="K114" s="30">
        <v>2.5700000000000003</v>
      </c>
      <c r="L114" s="30">
        <v>3.1699999999999946</v>
      </c>
      <c r="M114" s="30">
        <v>3.1600000000000037</v>
      </c>
      <c r="N114" s="30">
        <f>SUM(B114:M114)</f>
        <v>50.85</v>
      </c>
    </row>
    <row r="115" spans="1:14" ht="3.75" customHeight="1">
      <c r="A115" s="25"/>
      <c r="B115" s="39"/>
      <c r="C115" s="39"/>
      <c r="D115" s="39"/>
      <c r="E115" s="40"/>
      <c r="F115" s="40"/>
      <c r="G115" s="40"/>
      <c r="H115" s="48"/>
      <c r="I115" s="48"/>
      <c r="J115" s="48"/>
      <c r="K115" s="48"/>
      <c r="L115" s="48"/>
      <c r="M115" s="48"/>
      <c r="N115" s="39"/>
    </row>
    <row r="116" spans="1:14">
      <c r="A116" s="3" t="s">
        <v>23</v>
      </c>
      <c r="B116" s="35">
        <f>SUM(B117+B118+B122+B127+B128+B132)</f>
        <v>6572.9800000000005</v>
      </c>
      <c r="C116" s="35">
        <f t="shared" ref="C116:N116" si="26">SUM(C117+C118+C122+C127+C128+C132)</f>
        <v>5302.33</v>
      </c>
      <c r="D116" s="35">
        <f t="shared" si="26"/>
        <v>5919.09</v>
      </c>
      <c r="E116" s="35">
        <f t="shared" si="26"/>
        <v>4858.67</v>
      </c>
      <c r="F116" s="35">
        <f t="shared" si="26"/>
        <v>4612.3900000000003</v>
      </c>
      <c r="G116" s="35">
        <f t="shared" si="26"/>
        <v>2444.7299999999987</v>
      </c>
      <c r="H116" s="35">
        <f t="shared" si="26"/>
        <v>579.99000000000171</v>
      </c>
      <c r="I116" s="35">
        <f t="shared" si="26"/>
        <v>118.69000000000003</v>
      </c>
      <c r="J116" s="35">
        <f t="shared" si="26"/>
        <v>208.88</v>
      </c>
      <c r="K116" s="35">
        <f t="shared" si="26"/>
        <v>59.290000000000006</v>
      </c>
      <c r="L116" s="35">
        <f t="shared" si="26"/>
        <v>7.210000000000008</v>
      </c>
      <c r="M116" s="35">
        <f t="shared" si="26"/>
        <v>22.39</v>
      </c>
      <c r="N116" s="35">
        <f t="shared" si="26"/>
        <v>30706.639999999999</v>
      </c>
    </row>
    <row r="117" spans="1:14">
      <c r="A117" s="4" t="s">
        <v>104</v>
      </c>
      <c r="B117" s="30">
        <v>0</v>
      </c>
      <c r="C117" s="30">
        <v>0</v>
      </c>
      <c r="D117" s="33">
        <v>0</v>
      </c>
      <c r="E117" s="30">
        <v>0</v>
      </c>
      <c r="F117" s="33">
        <v>0</v>
      </c>
      <c r="G117" s="33">
        <v>13.71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f>SUM(B117:M117)</f>
        <v>13.71</v>
      </c>
    </row>
    <row r="118" spans="1:14">
      <c r="A118" s="4" t="s">
        <v>105</v>
      </c>
      <c r="B118" s="32">
        <f>SUM(B119:B121)</f>
        <v>44.1</v>
      </c>
      <c r="C118" s="32">
        <f t="shared" ref="C118:N118" si="27">SUM(C119:C121)</f>
        <v>0</v>
      </c>
      <c r="D118" s="32">
        <f t="shared" si="27"/>
        <v>0</v>
      </c>
      <c r="E118" s="32">
        <f t="shared" si="27"/>
        <v>13.19</v>
      </c>
      <c r="F118" s="32">
        <f t="shared" si="27"/>
        <v>17.52</v>
      </c>
      <c r="G118" s="32">
        <f t="shared" si="27"/>
        <v>0</v>
      </c>
      <c r="H118" s="32">
        <f t="shared" si="27"/>
        <v>56.330000000000005</v>
      </c>
      <c r="I118" s="32">
        <f t="shared" si="27"/>
        <v>97.760000000000019</v>
      </c>
      <c r="J118" s="32">
        <f t="shared" si="27"/>
        <v>202.08</v>
      </c>
      <c r="K118" s="32">
        <f t="shared" si="27"/>
        <v>10.100000000000009</v>
      </c>
      <c r="L118" s="32">
        <f t="shared" si="27"/>
        <v>2.4099999999999966</v>
      </c>
      <c r="M118" s="32">
        <f t="shared" si="27"/>
        <v>19.789999999999978</v>
      </c>
      <c r="N118" s="32">
        <f t="shared" si="27"/>
        <v>463.28</v>
      </c>
    </row>
    <row r="119" spans="1:14">
      <c r="A119" s="4" t="s">
        <v>106</v>
      </c>
      <c r="B119" s="30">
        <v>0</v>
      </c>
      <c r="C119" s="30">
        <v>0</v>
      </c>
      <c r="D119" s="33">
        <v>0</v>
      </c>
      <c r="E119" s="30">
        <v>13.19</v>
      </c>
      <c r="F119" s="33">
        <v>17.52</v>
      </c>
      <c r="G119" s="33">
        <v>0</v>
      </c>
      <c r="H119" s="30">
        <v>14.630000000000003</v>
      </c>
      <c r="I119" s="30">
        <v>48.17</v>
      </c>
      <c r="J119" s="30">
        <v>115.01</v>
      </c>
      <c r="K119" s="30">
        <v>0</v>
      </c>
      <c r="L119" s="30">
        <v>0</v>
      </c>
      <c r="M119" s="30">
        <v>19.369999999999976</v>
      </c>
      <c r="N119" s="30">
        <f>SUM(B119:M119)</f>
        <v>227.89</v>
      </c>
    </row>
    <row r="120" spans="1:14">
      <c r="A120" s="4" t="s">
        <v>107</v>
      </c>
      <c r="B120" s="30">
        <v>0</v>
      </c>
      <c r="C120" s="30">
        <v>0</v>
      </c>
      <c r="D120" s="33">
        <v>0</v>
      </c>
      <c r="E120" s="30">
        <v>0</v>
      </c>
      <c r="F120" s="33">
        <v>0</v>
      </c>
      <c r="G120" s="33">
        <v>0</v>
      </c>
      <c r="H120" s="33">
        <v>41.7</v>
      </c>
      <c r="I120" s="33">
        <v>19.29</v>
      </c>
      <c r="J120" s="33">
        <v>4.6399999999999935</v>
      </c>
      <c r="K120" s="33">
        <v>2.1000000000000085</v>
      </c>
      <c r="L120" s="33">
        <v>0</v>
      </c>
      <c r="M120" s="33">
        <v>0.42000000000000171</v>
      </c>
      <c r="N120" s="30">
        <f>SUM(B120:M120)</f>
        <v>68.150000000000006</v>
      </c>
    </row>
    <row r="121" spans="1:14">
      <c r="A121" s="4" t="s">
        <v>108</v>
      </c>
      <c r="B121" s="30">
        <v>44.1</v>
      </c>
      <c r="C121" s="30">
        <v>0</v>
      </c>
      <c r="D121" s="33">
        <v>0</v>
      </c>
      <c r="E121" s="30">
        <v>0</v>
      </c>
      <c r="F121" s="33">
        <v>0</v>
      </c>
      <c r="G121" s="33">
        <v>0</v>
      </c>
      <c r="H121" s="33">
        <v>0</v>
      </c>
      <c r="I121" s="33">
        <v>30.300000000000004</v>
      </c>
      <c r="J121" s="33">
        <v>82.43</v>
      </c>
      <c r="K121" s="33">
        <v>8</v>
      </c>
      <c r="L121" s="33">
        <v>2.4099999999999966</v>
      </c>
      <c r="M121" s="33">
        <v>0</v>
      </c>
      <c r="N121" s="30">
        <f>SUM(B121:M121)</f>
        <v>167.24</v>
      </c>
    </row>
    <row r="122" spans="1:14">
      <c r="A122" s="15" t="s">
        <v>98</v>
      </c>
      <c r="B122" s="32">
        <f>SUM(B123+B126)</f>
        <v>8.5</v>
      </c>
      <c r="C122" s="32">
        <f>SUM(C123+C126)</f>
        <v>6.5</v>
      </c>
      <c r="D122" s="32">
        <f>SUM(D123+D126)</f>
        <v>6</v>
      </c>
      <c r="E122" s="32">
        <f>SUM(E123+E126)</f>
        <v>6.75</v>
      </c>
      <c r="F122" s="32">
        <f>SUM(F123+F126)</f>
        <v>47.1</v>
      </c>
      <c r="G122" s="32">
        <f t="shared" ref="G122:M122" si="28">SUM(G123+G126)</f>
        <v>38.290000000000006</v>
      </c>
      <c r="H122" s="32">
        <f t="shared" si="28"/>
        <v>64.83</v>
      </c>
      <c r="I122" s="32">
        <f t="shared" si="28"/>
        <v>20.930000000000007</v>
      </c>
      <c r="J122" s="32">
        <f t="shared" si="28"/>
        <v>6.7999999999999829</v>
      </c>
      <c r="K122" s="32">
        <f t="shared" si="28"/>
        <v>49.19</v>
      </c>
      <c r="L122" s="32">
        <f t="shared" si="28"/>
        <v>4.8000000000000114</v>
      </c>
      <c r="M122" s="32">
        <f t="shared" si="28"/>
        <v>2.6000000000000227</v>
      </c>
      <c r="N122" s="32">
        <f>SUM(N123+N126)</f>
        <v>262.29000000000002</v>
      </c>
    </row>
    <row r="123" spans="1:14">
      <c r="A123" s="15" t="s">
        <v>109</v>
      </c>
      <c r="B123" s="33">
        <f>SUM(B124:B125)</f>
        <v>8.5</v>
      </c>
      <c r="C123" s="33">
        <f>SUM(C124:C125)</f>
        <v>6.5</v>
      </c>
      <c r="D123" s="33">
        <f>SUM(D124:D125)</f>
        <v>6</v>
      </c>
      <c r="E123" s="33">
        <f>SUM(E124:E125)</f>
        <v>6.75</v>
      </c>
      <c r="F123" s="33">
        <f>SUM(F124:F125)</f>
        <v>47.1</v>
      </c>
      <c r="G123" s="33">
        <f t="shared" ref="G123:M123" si="29">SUM(G124:G125)</f>
        <v>38.290000000000006</v>
      </c>
      <c r="H123" s="33">
        <f t="shared" si="29"/>
        <v>64.83</v>
      </c>
      <c r="I123" s="33">
        <f t="shared" si="29"/>
        <v>20.930000000000007</v>
      </c>
      <c r="J123" s="33">
        <f t="shared" si="29"/>
        <v>6.7999999999999829</v>
      </c>
      <c r="K123" s="33">
        <f t="shared" si="29"/>
        <v>49.19</v>
      </c>
      <c r="L123" s="33">
        <f t="shared" si="29"/>
        <v>4.8000000000000114</v>
      </c>
      <c r="M123" s="33">
        <f t="shared" si="29"/>
        <v>2.6000000000000227</v>
      </c>
      <c r="N123" s="33">
        <f>SUM(N124:N125)</f>
        <v>262.29000000000002</v>
      </c>
    </row>
    <row r="124" spans="1:14">
      <c r="A124" s="15" t="s">
        <v>100</v>
      </c>
      <c r="B124" s="30">
        <v>0</v>
      </c>
      <c r="C124" s="30">
        <v>0</v>
      </c>
      <c r="D124" s="33">
        <v>0</v>
      </c>
      <c r="E124" s="30">
        <v>0</v>
      </c>
      <c r="F124" s="33">
        <v>0</v>
      </c>
      <c r="G124" s="33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f>SUM(B124:M124)</f>
        <v>0</v>
      </c>
    </row>
    <row r="125" spans="1:14">
      <c r="A125" s="15" t="s">
        <v>101</v>
      </c>
      <c r="B125" s="30">
        <v>8.5</v>
      </c>
      <c r="C125" s="30">
        <v>6.5</v>
      </c>
      <c r="D125" s="33">
        <v>6</v>
      </c>
      <c r="E125" s="30">
        <v>6.75</v>
      </c>
      <c r="F125" s="33">
        <v>47.1</v>
      </c>
      <c r="G125" s="33">
        <v>38.290000000000006</v>
      </c>
      <c r="H125" s="30">
        <v>64.83</v>
      </c>
      <c r="I125" s="30">
        <v>20.930000000000007</v>
      </c>
      <c r="J125" s="30">
        <v>6.7999999999999829</v>
      </c>
      <c r="K125" s="30">
        <v>49.19</v>
      </c>
      <c r="L125" s="30">
        <v>4.8000000000000114</v>
      </c>
      <c r="M125" s="30">
        <v>2.6000000000000227</v>
      </c>
      <c r="N125" s="30">
        <f>SUM(B125:M125)</f>
        <v>262.29000000000002</v>
      </c>
    </row>
    <row r="126" spans="1:14">
      <c r="A126" s="15" t="s">
        <v>110</v>
      </c>
      <c r="B126" s="30">
        <v>0</v>
      </c>
      <c r="C126" s="30">
        <v>0</v>
      </c>
      <c r="D126" s="33">
        <v>0</v>
      </c>
      <c r="E126" s="30">
        <v>0</v>
      </c>
      <c r="F126" s="33">
        <v>0</v>
      </c>
      <c r="G126" s="33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f>SUM(B126:M126)</f>
        <v>0</v>
      </c>
    </row>
    <row r="127" spans="1:14">
      <c r="A127" s="15" t="s">
        <v>111</v>
      </c>
      <c r="B127" s="30">
        <v>0</v>
      </c>
      <c r="C127" s="30">
        <v>0</v>
      </c>
      <c r="D127" s="33">
        <v>0</v>
      </c>
      <c r="E127" s="30">
        <v>0</v>
      </c>
      <c r="F127" s="33">
        <v>0</v>
      </c>
      <c r="G127" s="33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f>SUM(B127:M127)</f>
        <v>0</v>
      </c>
    </row>
    <row r="128" spans="1:14">
      <c r="A128" s="15" t="s">
        <v>112</v>
      </c>
      <c r="B128" s="32">
        <f>SUM(B129:B130)</f>
        <v>6520.38</v>
      </c>
      <c r="C128" s="32">
        <f t="shared" ref="C128:N128" si="30">SUM(C129:C130)</f>
        <v>5295.83</v>
      </c>
      <c r="D128" s="32">
        <f t="shared" si="30"/>
        <v>5913.09</v>
      </c>
      <c r="E128" s="32">
        <f t="shared" si="30"/>
        <v>4838.0200000000004</v>
      </c>
      <c r="F128" s="32">
        <f t="shared" si="30"/>
        <v>4547.7700000000004</v>
      </c>
      <c r="G128" s="32">
        <f t="shared" si="30"/>
        <v>2392.7299999999987</v>
      </c>
      <c r="H128" s="32">
        <f t="shared" si="30"/>
        <v>458.83000000000175</v>
      </c>
      <c r="I128" s="32">
        <f t="shared" si="30"/>
        <v>0</v>
      </c>
      <c r="J128" s="32">
        <f t="shared" si="30"/>
        <v>0</v>
      </c>
      <c r="K128" s="32">
        <f t="shared" si="30"/>
        <v>0</v>
      </c>
      <c r="L128" s="32">
        <f t="shared" si="30"/>
        <v>0</v>
      </c>
      <c r="M128" s="32">
        <f t="shared" si="30"/>
        <v>0</v>
      </c>
      <c r="N128" s="32">
        <f t="shared" si="30"/>
        <v>29966.65</v>
      </c>
    </row>
    <row r="129" spans="1:14">
      <c r="A129" s="15" t="s">
        <v>113</v>
      </c>
      <c r="B129" s="30">
        <v>1186.47</v>
      </c>
      <c r="C129" s="30">
        <v>1118.3599999999999</v>
      </c>
      <c r="D129" s="33">
        <v>1179.05</v>
      </c>
      <c r="E129" s="30">
        <v>1014.04</v>
      </c>
      <c r="F129" s="33">
        <v>1007.58</v>
      </c>
      <c r="G129" s="33">
        <v>929.44999999999982</v>
      </c>
      <c r="H129" s="29">
        <v>173.40999999999985</v>
      </c>
      <c r="I129" s="30">
        <v>0</v>
      </c>
      <c r="J129" s="29">
        <v>0</v>
      </c>
      <c r="K129" s="30">
        <v>0</v>
      </c>
      <c r="L129" s="30">
        <v>0</v>
      </c>
      <c r="M129" s="30">
        <v>0</v>
      </c>
      <c r="N129" s="30">
        <f>SUM(B129:M129)</f>
        <v>6608.36</v>
      </c>
    </row>
    <row r="130" spans="1:14">
      <c r="A130" s="15" t="s">
        <v>114</v>
      </c>
      <c r="B130" s="30">
        <v>5333.91</v>
      </c>
      <c r="C130" s="30">
        <v>4177.47</v>
      </c>
      <c r="D130" s="33">
        <v>4734.04</v>
      </c>
      <c r="E130" s="30">
        <v>3823.98</v>
      </c>
      <c r="F130" s="33">
        <v>3540.19</v>
      </c>
      <c r="G130" s="33">
        <v>1463.2799999999988</v>
      </c>
      <c r="H130" s="29">
        <v>285.42000000000189</v>
      </c>
      <c r="I130" s="30">
        <v>0</v>
      </c>
      <c r="J130" s="29">
        <v>0</v>
      </c>
      <c r="K130" s="30">
        <v>0</v>
      </c>
      <c r="L130" s="30">
        <v>0</v>
      </c>
      <c r="M130" s="30">
        <v>0</v>
      </c>
      <c r="N130" s="30">
        <f>SUM(B130:M130)</f>
        <v>23358.29</v>
      </c>
    </row>
    <row r="131" spans="1:14" ht="3.75" customHeight="1">
      <c r="A131" s="15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0"/>
    </row>
    <row r="132" spans="1:14">
      <c r="A132" s="6" t="s">
        <v>115</v>
      </c>
      <c r="B132" s="32">
        <f>SUM(B133:B136)</f>
        <v>0</v>
      </c>
      <c r="C132" s="32">
        <f>SUM(C133:C136)</f>
        <v>0</v>
      </c>
      <c r="D132" s="32">
        <f>SUM(D133:D136)</f>
        <v>0</v>
      </c>
      <c r="E132" s="32">
        <f>SUM(E133:E136)</f>
        <v>0.71</v>
      </c>
      <c r="F132" s="32">
        <f>SUM(F133:F136)</f>
        <v>0</v>
      </c>
      <c r="G132" s="32">
        <f t="shared" ref="G132:M132" si="31">SUM(G133:G136)</f>
        <v>0</v>
      </c>
      <c r="H132" s="32">
        <f t="shared" si="31"/>
        <v>0</v>
      </c>
      <c r="I132" s="32">
        <f t="shared" si="31"/>
        <v>0</v>
      </c>
      <c r="J132" s="32">
        <f t="shared" si="31"/>
        <v>0</v>
      </c>
      <c r="K132" s="32">
        <f t="shared" si="31"/>
        <v>0</v>
      </c>
      <c r="L132" s="32">
        <f t="shared" si="31"/>
        <v>0</v>
      </c>
      <c r="M132" s="32">
        <f t="shared" si="31"/>
        <v>0</v>
      </c>
      <c r="N132" s="32">
        <f>SUM(N133:N136)</f>
        <v>0.71</v>
      </c>
    </row>
    <row r="133" spans="1:14">
      <c r="A133" s="16" t="s">
        <v>116</v>
      </c>
      <c r="B133" s="30">
        <v>0</v>
      </c>
      <c r="C133" s="30">
        <v>0</v>
      </c>
      <c r="D133" s="33">
        <v>0</v>
      </c>
      <c r="E133" s="33">
        <v>0.71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0">
        <f>SUM(B133:M133)</f>
        <v>0.71</v>
      </c>
    </row>
    <row r="134" spans="1:14">
      <c r="A134" s="16" t="s">
        <v>117</v>
      </c>
      <c r="B134" s="30">
        <v>0</v>
      </c>
      <c r="C134" s="30">
        <v>0</v>
      </c>
      <c r="D134" s="33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f>SUM(B134:M134)</f>
        <v>0</v>
      </c>
    </row>
    <row r="135" spans="1:14">
      <c r="A135" s="16" t="s">
        <v>118</v>
      </c>
      <c r="B135" s="30">
        <v>0</v>
      </c>
      <c r="C135" s="30">
        <v>0</v>
      </c>
      <c r="D135" s="33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f>SUM(B135:M135)</f>
        <v>0</v>
      </c>
    </row>
    <row r="136" spans="1:14" ht="13.5" thickBot="1">
      <c r="A136" s="17" t="s">
        <v>119</v>
      </c>
      <c r="B136" s="30">
        <v>0</v>
      </c>
      <c r="C136" s="41">
        <v>0</v>
      </c>
      <c r="D136" s="49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f>SUM(B136:M136)</f>
        <v>0</v>
      </c>
    </row>
    <row r="137" spans="1:14">
      <c r="A137" s="18" t="s">
        <v>24</v>
      </c>
      <c r="B137" s="50">
        <f>SUM(B12+B16+B104+B116)</f>
        <v>101806.08</v>
      </c>
      <c r="C137" s="50">
        <f>SUM(C12+C16+C104+C116)</f>
        <v>94342.14</v>
      </c>
      <c r="D137" s="50">
        <f>SUM(D12+D16+D104+D116)</f>
        <v>108824.27000000002</v>
      </c>
      <c r="E137" s="42">
        <f>SUM(E12+E16+E104+E116)</f>
        <v>91529.52</v>
      </c>
      <c r="F137" s="42">
        <f t="shared" ref="F137:M137" si="32">SUM(F12+F16+F104+F116)</f>
        <v>91082.090000000011</v>
      </c>
      <c r="G137" s="42">
        <f t="shared" si="32"/>
        <v>98299.869999999966</v>
      </c>
      <c r="H137" s="42">
        <f t="shared" si="32"/>
        <v>99292.190000000017</v>
      </c>
      <c r="I137" s="42">
        <f t="shared" si="32"/>
        <v>86374.320000000051</v>
      </c>
      <c r="J137" s="42">
        <f t="shared" si="32"/>
        <v>86303.479999999967</v>
      </c>
      <c r="K137" s="42">
        <f t="shared" si="32"/>
        <v>82233.170000000027</v>
      </c>
      <c r="L137" s="42">
        <f t="shared" si="32"/>
        <v>83962.410000000047</v>
      </c>
      <c r="M137" s="42">
        <f t="shared" si="32"/>
        <v>111911.14999999995</v>
      </c>
      <c r="N137" s="42">
        <f>SUM(N12+N16+N104+N116)</f>
        <v>1135960.6899999997</v>
      </c>
    </row>
    <row r="138" spans="1:14">
      <c r="A138" s="19"/>
      <c r="B138" s="43"/>
      <c r="N138" s="44"/>
    </row>
    <row r="139" spans="1:14" ht="30" customHeight="1">
      <c r="A139" s="66" t="s">
        <v>127</v>
      </c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</row>
    <row r="140" spans="1:14">
      <c r="B140" s="43"/>
    </row>
    <row r="141" spans="1:14" ht="14.25">
      <c r="B141" s="43"/>
      <c r="E141" s="44"/>
      <c r="N141" s="51"/>
    </row>
    <row r="142" spans="1:14">
      <c r="A142" s="2" t="s">
        <v>25</v>
      </c>
    </row>
    <row r="143" spans="1:14">
      <c r="A143" s="2" t="s">
        <v>120</v>
      </c>
      <c r="N143" s="44"/>
    </row>
  </sheetData>
  <mergeCells count="43">
    <mergeCell ref="A139:N139"/>
    <mergeCell ref="E102:E103"/>
    <mergeCell ref="F102:F103"/>
    <mergeCell ref="G102:G103"/>
    <mergeCell ref="H102:H103"/>
    <mergeCell ref="I102:I103"/>
    <mergeCell ref="J102:J103"/>
    <mergeCell ref="A94:N94"/>
    <mergeCell ref="A95:N95"/>
    <mergeCell ref="A96:N96"/>
    <mergeCell ref="A97:N97"/>
    <mergeCell ref="A98:N98"/>
    <mergeCell ref="B100:N101"/>
    <mergeCell ref="A101:A102"/>
    <mergeCell ref="B102:B103"/>
    <mergeCell ref="C102:C103"/>
    <mergeCell ref="D102:D103"/>
    <mergeCell ref="K102:K103"/>
    <mergeCell ref="L102:L103"/>
    <mergeCell ref="M102:M103"/>
    <mergeCell ref="N102:N103"/>
    <mergeCell ref="A93:N93"/>
    <mergeCell ref="B8:N9"/>
    <mergeCell ref="A9:A10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A6:N6"/>
    <mergeCell ref="A1:N1"/>
    <mergeCell ref="A2:N2"/>
    <mergeCell ref="A3:N3"/>
    <mergeCell ref="A4:N4"/>
    <mergeCell ref="A5:N5"/>
  </mergeCells>
  <printOptions horizontalCentered="1"/>
  <pageMargins left="0" right="0" top="0.19685039370078741" bottom="0" header="0" footer="0"/>
  <pageSetup scale="52" fitToHeight="2" orientation="landscape" horizontalDpi="300" verticalDpi="300" r:id="rId1"/>
  <headerFooter alignWithMargins="0">
    <oddHeader>&amp;R
&amp;"Tahoma,Regular"Hoja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 mp</vt:lpstr>
      <vt:lpstr>'REC mp'!Área_de_impresión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Leticia Nuñez Mendoza</cp:lastModifiedBy>
  <cp:lastPrinted>2016-05-03T22:24:44Z</cp:lastPrinted>
  <dcterms:created xsi:type="dcterms:W3CDTF">2016-01-13T16:22:08Z</dcterms:created>
  <dcterms:modified xsi:type="dcterms:W3CDTF">2017-12-06T19:25:35Z</dcterms:modified>
</cp:coreProperties>
</file>