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UMP" sheetId="3" r:id="rId1"/>
  </sheets>
  <definedNames>
    <definedName name="_xlnm.Print_Area" localSheetId="0">CUMP!$A$1:$N$83</definedName>
  </definedNames>
  <calcPr calcId="145621"/>
</workbook>
</file>

<file path=xl/calcChain.xml><?xml version="1.0" encoding="utf-8"?>
<calcChain xmlns="http://schemas.openxmlformats.org/spreadsheetml/2006/main">
  <c r="L75" i="3" l="1"/>
  <c r="M71" i="3"/>
  <c r="L71" i="3"/>
  <c r="K71" i="3"/>
  <c r="J71" i="3"/>
  <c r="I71" i="3"/>
  <c r="H71" i="3"/>
  <c r="G71" i="3"/>
  <c r="F71" i="3"/>
  <c r="E71" i="3"/>
  <c r="D71" i="3"/>
  <c r="C71" i="3"/>
  <c r="B71" i="3"/>
  <c r="N70" i="3"/>
  <c r="N71" i="3" s="1"/>
  <c r="N69" i="3"/>
  <c r="M66" i="3"/>
  <c r="L66" i="3"/>
  <c r="K66" i="3"/>
  <c r="J66" i="3"/>
  <c r="I66" i="3"/>
  <c r="H66" i="3"/>
  <c r="G66" i="3"/>
  <c r="F66" i="3"/>
  <c r="E66" i="3"/>
  <c r="D66" i="3"/>
  <c r="C66" i="3"/>
  <c r="B66" i="3"/>
  <c r="N65" i="3"/>
  <c r="N66" i="3" s="1"/>
  <c r="N64" i="3"/>
  <c r="L61" i="3"/>
  <c r="M60" i="3"/>
  <c r="M61" i="3" s="1"/>
  <c r="K60" i="3"/>
  <c r="K76" i="3" s="1"/>
  <c r="J60" i="3"/>
  <c r="J61" i="3" s="1"/>
  <c r="I60" i="3"/>
  <c r="I61" i="3" s="1"/>
  <c r="H60" i="3"/>
  <c r="H61" i="3" s="1"/>
  <c r="G60" i="3"/>
  <c r="G76" i="3" s="1"/>
  <c r="F60" i="3"/>
  <c r="F61" i="3" s="1"/>
  <c r="E60" i="3"/>
  <c r="E61" i="3" s="1"/>
  <c r="D60" i="3"/>
  <c r="D61" i="3" s="1"/>
  <c r="C60" i="3"/>
  <c r="N60" i="3" s="1"/>
  <c r="N61" i="3" s="1"/>
  <c r="B60" i="3"/>
  <c r="B61" i="3" s="1"/>
  <c r="M59" i="3"/>
  <c r="K59" i="3"/>
  <c r="I59" i="3"/>
  <c r="H59" i="3"/>
  <c r="H75" i="3" s="1"/>
  <c r="G59" i="3"/>
  <c r="F59" i="3"/>
  <c r="E59" i="3"/>
  <c r="D59" i="3"/>
  <c r="D75" i="3" s="1"/>
  <c r="B59" i="3"/>
  <c r="N59" i="3" s="1"/>
  <c r="M56" i="3"/>
  <c r="L56" i="3"/>
  <c r="K56" i="3"/>
  <c r="J56" i="3"/>
  <c r="I56" i="3"/>
  <c r="H56" i="3"/>
  <c r="G56" i="3"/>
  <c r="F56" i="3"/>
  <c r="E56" i="3"/>
  <c r="D56" i="3"/>
  <c r="C56" i="3"/>
  <c r="B56" i="3"/>
  <c r="N56" i="3" s="1"/>
  <c r="N55" i="3"/>
  <c r="N54" i="3"/>
  <c r="M51" i="3"/>
  <c r="L51" i="3"/>
  <c r="K51" i="3"/>
  <c r="J51" i="3"/>
  <c r="I51" i="3"/>
  <c r="H51" i="3"/>
  <c r="G51" i="3"/>
  <c r="F51" i="3"/>
  <c r="E51" i="3"/>
  <c r="D51" i="3"/>
  <c r="C51" i="3"/>
  <c r="B51" i="3"/>
  <c r="N51" i="3" s="1"/>
  <c r="N50" i="3"/>
  <c r="N49" i="3"/>
  <c r="M46" i="3"/>
  <c r="L46" i="3"/>
  <c r="K46" i="3"/>
  <c r="J46" i="3"/>
  <c r="I46" i="3"/>
  <c r="H46" i="3"/>
  <c r="G46" i="3"/>
  <c r="F46" i="3"/>
  <c r="E46" i="3"/>
  <c r="D46" i="3"/>
  <c r="C46" i="3"/>
  <c r="B46" i="3"/>
  <c r="N46" i="3" s="1"/>
  <c r="N45" i="3"/>
  <c r="N40" i="3" s="1"/>
  <c r="N44" i="3"/>
  <c r="K41" i="3"/>
  <c r="G41" i="3"/>
  <c r="C41" i="3"/>
  <c r="M40" i="3"/>
  <c r="M76" i="3" s="1"/>
  <c r="M77" i="3" s="1"/>
  <c r="L40" i="3"/>
  <c r="L76" i="3" s="1"/>
  <c r="L77" i="3" s="1"/>
  <c r="K40" i="3"/>
  <c r="J40" i="3"/>
  <c r="J76" i="3" s="1"/>
  <c r="I40" i="3"/>
  <c r="I76" i="3" s="1"/>
  <c r="I77" i="3" s="1"/>
  <c r="H40" i="3"/>
  <c r="H76" i="3" s="1"/>
  <c r="H77" i="3" s="1"/>
  <c r="G40" i="3"/>
  <c r="F40" i="3"/>
  <c r="F76" i="3" s="1"/>
  <c r="E40" i="3"/>
  <c r="E76" i="3" s="1"/>
  <c r="E77" i="3" s="1"/>
  <c r="D40" i="3"/>
  <c r="D76" i="3" s="1"/>
  <c r="D77" i="3" s="1"/>
  <c r="C40" i="3"/>
  <c r="B40" i="3"/>
  <c r="B76" i="3" s="1"/>
  <c r="N39" i="3"/>
  <c r="M39" i="3"/>
  <c r="M75" i="3" s="1"/>
  <c r="L39" i="3"/>
  <c r="K39" i="3"/>
  <c r="K75" i="3" s="1"/>
  <c r="J39" i="3"/>
  <c r="J75" i="3" s="1"/>
  <c r="I39" i="3"/>
  <c r="I75" i="3" s="1"/>
  <c r="H39" i="3"/>
  <c r="G39" i="3"/>
  <c r="G75" i="3" s="1"/>
  <c r="F39" i="3"/>
  <c r="F75" i="3" s="1"/>
  <c r="E39" i="3"/>
  <c r="E75" i="3" s="1"/>
  <c r="D39" i="3"/>
  <c r="C39" i="3"/>
  <c r="C75" i="3" s="1"/>
  <c r="B39" i="3"/>
  <c r="B75" i="3" s="1"/>
  <c r="M34" i="3"/>
  <c r="L34" i="3"/>
  <c r="K34" i="3"/>
  <c r="J34" i="3"/>
  <c r="I34" i="3"/>
  <c r="H34" i="3"/>
  <c r="G34" i="3"/>
  <c r="F34" i="3"/>
  <c r="E34" i="3"/>
  <c r="D34" i="3"/>
  <c r="C34" i="3"/>
  <c r="B34" i="3"/>
  <c r="N34" i="3" s="1"/>
  <c r="N33" i="3"/>
  <c r="N32" i="3"/>
  <c r="M29" i="3"/>
  <c r="L29" i="3"/>
  <c r="K29" i="3"/>
  <c r="J29" i="3"/>
  <c r="I29" i="3"/>
  <c r="H29" i="3"/>
  <c r="G29" i="3"/>
  <c r="F29" i="3"/>
  <c r="E29" i="3"/>
  <c r="D29" i="3"/>
  <c r="C29" i="3"/>
  <c r="B29" i="3"/>
  <c r="N29" i="3" s="1"/>
  <c r="N28" i="3"/>
  <c r="N27" i="3"/>
  <c r="M25" i="3"/>
  <c r="L25" i="3"/>
  <c r="K25" i="3"/>
  <c r="J25" i="3"/>
  <c r="I25" i="3"/>
  <c r="H25" i="3"/>
  <c r="G25" i="3"/>
  <c r="F25" i="3"/>
  <c r="E25" i="3"/>
  <c r="D25" i="3"/>
  <c r="C25" i="3"/>
  <c r="B25" i="3"/>
  <c r="N25" i="3" s="1"/>
  <c r="N24" i="3"/>
  <c r="N23" i="3"/>
  <c r="M21" i="3"/>
  <c r="L21" i="3"/>
  <c r="K21" i="3"/>
  <c r="J21" i="3"/>
  <c r="I21" i="3"/>
  <c r="H21" i="3"/>
  <c r="G21" i="3"/>
  <c r="F21" i="3"/>
  <c r="E21" i="3"/>
  <c r="D21" i="3"/>
  <c r="C21" i="3"/>
  <c r="B21" i="3"/>
  <c r="N21" i="3" s="1"/>
  <c r="N20" i="3"/>
  <c r="N19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N13" i="3"/>
  <c r="N12" i="3"/>
  <c r="N75" i="3" s="1"/>
  <c r="G77" i="3" l="1"/>
  <c r="K77" i="3"/>
  <c r="B77" i="3"/>
  <c r="F77" i="3"/>
  <c r="J77" i="3"/>
  <c r="N76" i="3"/>
  <c r="B41" i="3"/>
  <c r="F41" i="3"/>
  <c r="J41" i="3"/>
  <c r="C61" i="3"/>
  <c r="G61" i="3"/>
  <c r="K61" i="3"/>
  <c r="C76" i="3"/>
  <c r="C77" i="3" s="1"/>
  <c r="D41" i="3"/>
  <c r="H41" i="3"/>
  <c r="L41" i="3"/>
  <c r="E41" i="3"/>
  <c r="I41" i="3"/>
  <c r="M41" i="3"/>
  <c r="N41" i="3" l="1"/>
  <c r="N77" i="3"/>
</calcChain>
</file>

<file path=xl/sharedStrings.xml><?xml version="1.0" encoding="utf-8"?>
<sst xmlns="http://schemas.openxmlformats.org/spreadsheetml/2006/main" count="77" uniqueCount="44">
  <si>
    <t>CARTERA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</si>
  <si>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</si>
  <si>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</si>
  <si>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</si>
  <si>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</si>
  <si>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</si>
  <si>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</si>
  <si>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</si>
  <si>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</si>
  <si>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</si>
  <si>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</si>
  <si>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</si>
  <si>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</si>
  <si>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</si>
  <si>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BANCARIA</t>
  </si>
  <si>
    <t>GUBERNAMENTAL</t>
  </si>
  <si>
    <t>FIVIDESU</t>
  </si>
  <si>
    <t>FICAPRO</t>
  </si>
  <si>
    <t>INVI</t>
  </si>
  <si>
    <t>PROPIA</t>
  </si>
  <si>
    <t>SOCIAL</t>
  </si>
  <si>
    <t>GERENCIA DE RECUPERACIÓN DE CRÉDITOS</t>
  </si>
  <si>
    <t>SUBGERENCIA DE CONTROL DE CARTERAS</t>
  </si>
  <si>
    <t>UNIDAD DEPARTAMENTAL DE CONSOLIDACIÓN CONTABLE</t>
  </si>
  <si>
    <t>FIDEICOMISO DE RECUPERACIÓN CREDITICIA DE LA CUIDAD DE MÉXICO    (FIDERE)</t>
  </si>
  <si>
    <t>COMPARATIVO ENTRE EL PROGRAMADO Y LA RECUPERACIÓN ENERO - DICIEMBRE DE 2017</t>
  </si>
  <si>
    <t>(  M I L E S   D E   P E S O S  )</t>
  </si>
  <si>
    <t xml:space="preserve">TOTAL  </t>
  </si>
  <si>
    <t xml:space="preserve">     Programado</t>
  </si>
  <si>
    <t xml:space="preserve">     Recuperado</t>
  </si>
  <si>
    <t xml:space="preserve">     Variación</t>
  </si>
  <si>
    <t>SEDECO - BANRURAL</t>
  </si>
  <si>
    <t xml:space="preserve">             FDO. MTO Y GTA.</t>
  </si>
  <si>
    <t xml:space="preserve">              Programado</t>
  </si>
  <si>
    <t xml:space="preserve">              Recuperado</t>
  </si>
  <si>
    <t xml:space="preserve">              Variación</t>
  </si>
  <si>
    <t xml:space="preserve">             SEDECO - FONDECO</t>
  </si>
  <si>
    <t xml:space="preserve">             SEDECO - FOCOMI</t>
  </si>
  <si>
    <t>FAC Y OTRAS</t>
  </si>
  <si>
    <t xml:space="preserve">         </t>
  </si>
  <si>
    <t xml:space="preserve">             FAC</t>
  </si>
  <si>
    <t xml:space="preserve">             OTRAS</t>
  </si>
  <si>
    <t xml:space="preserve">      J.U.D.C.C. </t>
  </si>
  <si>
    <t xml:space="preserve">   10/ enero 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</si>
</sst>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0_ ;\-#,##0.00\ "/>
    <numFmt numFmtId="165" formatCode="_(* #,##0.00_);_(* \(#,##0.00\);_(* &quot;-&quot;??_);_(@_)"/>
    <numFmt numFmtId="166" formatCode="_(* #,##0.00_);_(* \(#,##0.00\);_(* &quot;0.00&quot;\);_(@_)"/>
    <numFmt numFmtId="167" formatCode="_(* #,##0.00_);_(* \(#,##0.00\);_(* &quot;0.00&quot;_);_(@_)"/>
    <numFmt numFmtId="168" formatCode="#,##0.0000000000000000000_ ;\-#,##0.0000000000000000000\ "/>
    <numFmt numFmtId="169" formatCode="_([$€]* #,##0.00_);_([$€]* \(#,##0.00\);_([$€]* &quot;-&quot;??_);_(@_)"/>
  </numFmts>
  <fonts count="2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name val="Tahoma"/>
      <family val="2"/>
    </font>
    <font>
      <b/>
      <sz val="9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9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8" applyNumberFormat="0" applyAlignment="0" applyProtection="0"/>
    <xf numFmtId="0" fontId="14" fillId="21" borderId="19" applyNumberFormat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20" applyNumberFormat="0" applyFill="0" applyAlignment="0" applyProtection="0"/>
    <xf numFmtId="0" fontId="18" fillId="0" borderId="21" applyNumberFormat="0" applyFill="0" applyAlignment="0" applyProtection="0"/>
    <xf numFmtId="0" fontId="19" fillId="0" borderId="22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8" applyNumberFormat="0" applyAlignment="0" applyProtection="0"/>
    <xf numFmtId="0" fontId="21" fillId="0" borderId="23" applyNumberFormat="0" applyFill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22" borderId="24" applyNumberFormat="0" applyFont="0" applyAlignment="0" applyProtection="0"/>
    <xf numFmtId="0" fontId="22" fillId="20" borderId="25" applyNumberFormat="0" applyAlignment="0" applyProtection="0"/>
    <xf numFmtId="9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4" fontId="0" fillId="0" borderId="0" xfId="0" applyNumberFormat="1"/>
    <xf numFmtId="0" fontId="0" fillId="0" borderId="0" xfId="0" applyBorder="1"/>
    <xf numFmtId="4" fontId="7" fillId="0" borderId="12" xfId="0" applyNumberFormat="1" applyFont="1" applyBorder="1" applyAlignment="1"/>
    <xf numFmtId="164" fontId="8" fillId="0" borderId="2" xfId="1" applyNumberFormat="1" applyFont="1" applyBorder="1" applyAlignment="1"/>
    <xf numFmtId="164" fontId="8" fillId="0" borderId="2" xfId="1" applyNumberFormat="1" applyFont="1" applyBorder="1"/>
    <xf numFmtId="164" fontId="8" fillId="0" borderId="3" xfId="1" applyNumberFormat="1" applyFont="1" applyBorder="1"/>
    <xf numFmtId="164" fontId="8" fillId="0" borderId="1" xfId="0" applyNumberFormat="1" applyFont="1" applyBorder="1"/>
    <xf numFmtId="164" fontId="8" fillId="0" borderId="13" xfId="0" applyNumberFormat="1" applyFont="1" applyBorder="1"/>
    <xf numFmtId="164" fontId="8" fillId="0" borderId="14" xfId="0" applyNumberFormat="1" applyFont="1" applyBorder="1"/>
    <xf numFmtId="4" fontId="3" fillId="0" borderId="15" xfId="0" applyNumberFormat="1" applyFont="1" applyBorder="1" applyAlignment="1">
      <alignment horizontal="left"/>
    </xf>
    <xf numFmtId="164" fontId="8" fillId="0" borderId="1" xfId="1" applyNumberFormat="1" applyFont="1" applyBorder="1"/>
    <xf numFmtId="164" fontId="8" fillId="0" borderId="13" xfId="2" applyNumberFormat="1" applyFont="1" applyBorder="1"/>
    <xf numFmtId="39" fontId="2" fillId="0" borderId="0" xfId="0" applyNumberFormat="1" applyFont="1"/>
    <xf numFmtId="165" fontId="8" fillId="0" borderId="1" xfId="1" applyNumberFormat="1" applyFont="1" applyBorder="1" applyAlignment="1"/>
    <xf numFmtId="165" fontId="8" fillId="0" borderId="1" xfId="2" applyNumberFormat="1" applyFont="1" applyBorder="1" applyAlignment="1"/>
    <xf numFmtId="165" fontId="8" fillId="0" borderId="14" xfId="1" applyNumberFormat="1" applyFont="1" applyBorder="1" applyAlignment="1"/>
    <xf numFmtId="164" fontId="8" fillId="0" borderId="1" xfId="1" applyNumberFormat="1" applyFont="1" applyBorder="1" applyAlignment="1"/>
    <xf numFmtId="164" fontId="8" fillId="0" borderId="13" xfId="2" applyNumberFormat="1" applyFont="1" applyBorder="1" applyAlignment="1"/>
    <xf numFmtId="4" fontId="7" fillId="0" borderId="15" xfId="0" applyNumberFormat="1" applyFont="1" applyBorder="1" applyAlignment="1"/>
    <xf numFmtId="4" fontId="5" fillId="0" borderId="15" xfId="0" applyNumberFormat="1" applyFont="1" applyBorder="1" applyAlignment="1">
      <alignment horizontal="left"/>
    </xf>
    <xf numFmtId="39" fontId="0" fillId="0" borderId="0" xfId="0" applyNumberFormat="1"/>
    <xf numFmtId="166" fontId="8" fillId="0" borderId="14" xfId="0" applyNumberFormat="1" applyFont="1" applyBorder="1"/>
    <xf numFmtId="165" fontId="8" fillId="0" borderId="14" xfId="0" applyNumberFormat="1" applyFont="1" applyBorder="1"/>
    <xf numFmtId="4" fontId="5" fillId="0" borderId="15" xfId="0" applyNumberFormat="1" applyFont="1" applyBorder="1" applyAlignment="1"/>
    <xf numFmtId="165" fontId="8" fillId="0" borderId="13" xfId="2" applyNumberFormat="1" applyFont="1" applyBorder="1" applyAlignment="1"/>
    <xf numFmtId="4" fontId="7" fillId="0" borderId="15" xfId="0" applyNumberFormat="1" applyFont="1" applyBorder="1" applyAlignment="1">
      <alignment horizontal="left"/>
    </xf>
    <xf numFmtId="164" fontId="8" fillId="0" borderId="14" xfId="1" applyNumberFormat="1" applyFont="1" applyBorder="1" applyAlignment="1"/>
    <xf numFmtId="164" fontId="0" fillId="0" borderId="0" xfId="0" applyNumberFormat="1"/>
    <xf numFmtId="167" fontId="8" fillId="0" borderId="1" xfId="1" applyNumberFormat="1" applyFont="1" applyBorder="1" applyAlignment="1"/>
    <xf numFmtId="164" fontId="8" fillId="0" borderId="1" xfId="2" applyNumberFormat="1" applyFont="1" applyBorder="1" applyAlignment="1"/>
    <xf numFmtId="4" fontId="5" fillId="0" borderId="15" xfId="0" applyNumberFormat="1" applyFont="1" applyBorder="1" applyAlignment="1">
      <alignment horizontal="left" vertical="center"/>
    </xf>
    <xf numFmtId="164" fontId="9" fillId="0" borderId="1" xfId="1" applyNumberFormat="1" applyFont="1" applyBorder="1" applyAlignment="1"/>
    <xf numFmtId="164" fontId="9" fillId="0" borderId="14" xfId="1" applyNumberFormat="1" applyFont="1" applyBorder="1" applyAlignment="1"/>
    <xf numFmtId="165" fontId="9" fillId="0" borderId="1" xfId="1" applyNumberFormat="1" applyFont="1" applyBorder="1" applyAlignment="1"/>
    <xf numFmtId="165" fontId="9" fillId="0" borderId="14" xfId="0" applyNumberFormat="1" applyFont="1" applyBorder="1"/>
    <xf numFmtId="164" fontId="8" fillId="0" borderId="13" xfId="1" applyNumberFormat="1" applyFont="1" applyBorder="1"/>
    <xf numFmtId="4" fontId="3" fillId="0" borderId="8" xfId="0" applyNumberFormat="1" applyFont="1" applyBorder="1" applyAlignment="1">
      <alignment horizontal="left"/>
    </xf>
    <xf numFmtId="164" fontId="8" fillId="0" borderId="9" xfId="1" applyNumberFormat="1" applyFont="1" applyBorder="1" applyAlignment="1"/>
    <xf numFmtId="164" fontId="8" fillId="0" borderId="9" xfId="1" applyNumberFormat="1" applyFont="1" applyBorder="1"/>
    <xf numFmtId="164" fontId="8" fillId="0" borderId="16" xfId="1" applyNumberFormat="1" applyFont="1" applyBorder="1"/>
    <xf numFmtId="164" fontId="8" fillId="0" borderId="9" xfId="0" applyNumberFormat="1" applyFont="1" applyBorder="1"/>
    <xf numFmtId="164" fontId="8" fillId="0" borderId="16" xfId="0" applyNumberFormat="1" applyFont="1" applyBorder="1"/>
    <xf numFmtId="164" fontId="8" fillId="0" borderId="17" xfId="0" applyNumberFormat="1" applyFont="1" applyBorder="1"/>
    <xf numFmtId="39" fontId="0" fillId="0" borderId="0" xfId="0" applyNumberFormat="1" applyAlignment="1"/>
    <xf numFmtId="39" fontId="3" fillId="0" borderId="0" xfId="0" applyNumberFormat="1" applyFont="1"/>
    <xf numFmtId="168" fontId="0" fillId="0" borderId="0" xfId="0" applyNumberFormat="1" applyAlignment="1"/>
    <xf numFmtId="39" fontId="9" fillId="0" borderId="0" xfId="0" applyNumberFormat="1" applyFont="1"/>
    <xf numFmtId="0" fontId="5" fillId="0" borderId="0" xfId="0" applyFont="1" applyAlignment="1">
      <alignment horizont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9" fontId="5" fillId="0" borderId="0" xfId="0" applyNumberFormat="1" applyFont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</cellXfs>
  <cellStyles count="59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Euro" xfId="32"/>
    <cellStyle name="Euro 2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Millares" xfId="1" builtinId="3"/>
    <cellStyle name="Millares 2" xfId="2"/>
    <cellStyle name="Millares 2 2" xfId="42"/>
    <cellStyle name="Millares 3" xfId="43"/>
    <cellStyle name="Millares 3 2" xfId="44"/>
    <cellStyle name="Millares 4" xfId="4"/>
    <cellStyle name="Normal" xfId="0" builtinId="0"/>
    <cellStyle name="Normal 2" xfId="3"/>
    <cellStyle name="Normal 2 2" xfId="45"/>
    <cellStyle name="Normal 2 3" xfId="46"/>
    <cellStyle name="Normal 3" xfId="47"/>
    <cellStyle name="Normal 4" xfId="48"/>
    <cellStyle name="Normal 4 2" xfId="49"/>
    <cellStyle name="Normal 4 2 2" xfId="50"/>
    <cellStyle name="Normal 5" xfId="51"/>
    <cellStyle name="Normal 6" xfId="52"/>
    <cellStyle name="Normal 7" xfId="58"/>
    <cellStyle name="Note" xfId="53"/>
    <cellStyle name="Output" xfId="54"/>
    <cellStyle name="Porcentual 2" xfId="55"/>
    <cellStyle name="Title" xfId="56"/>
    <cellStyle name="Warning Text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4"/>
  <sheetViews>
    <sheetView tabSelected="1" workbookViewId="0">
      <pane xSplit="1" topLeftCell="B1" activePane="topRight" state="frozenSplit"/>
      <selection activeCell="G57" sqref="G57"/>
      <selection pane="topRight" sqref="A1:N1"/>
    </sheetView>
  </sheetViews>
  <sheetFormatPr baseColWidth="10" defaultRowHeight="12.75" x14ac:dyDescent="0.2"/>
  <cols>
    <col min="1" max="1" width="30.5703125" customWidth="1"/>
    <col min="2" max="2" width="13.7109375" customWidth="1"/>
    <col min="3" max="3" width="13.7109375" style="1" customWidth="1"/>
    <col min="4" max="6" width="13.7109375" customWidth="1"/>
    <col min="7" max="13" width="13.7109375" style="4" customWidth="1"/>
    <col min="14" max="14" width="13.7109375" customWidth="1"/>
    <col min="15" max="15" width="11.7109375" bestFit="1" customWidth="1"/>
  </cols>
  <sheetData>
    <row r="1" spans="1:16" x14ac:dyDescent="0.2">
      <c r="A1" s="54" t="s">
        <v>24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6" x14ac:dyDescent="0.2">
      <c r="A2" s="54" t="s">
        <v>21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6" x14ac:dyDescent="0.2">
      <c r="A3" s="54" t="s">
        <v>22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6" x14ac:dyDescent="0.2">
      <c r="A4" s="54" t="s">
        <v>23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6" x14ac:dyDescent="0.2">
      <c r="A5" s="55" t="s">
        <v>25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1:16" x14ac:dyDescent="0.2">
      <c r="A6" s="51" t="s">
        <v>26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6" ht="13.5" thickBot="1" x14ac:dyDescent="0.25">
      <c r="D8" s="5"/>
    </row>
    <row r="9" spans="1:16" ht="12.75" customHeight="1" thickTop="1" x14ac:dyDescent="0.2">
      <c r="A9" s="56" t="s">
        <v>0</v>
      </c>
      <c r="B9" s="58" t="s">
        <v>1</v>
      </c>
      <c r="C9" s="52" t="s">
        <v>2</v>
      </c>
      <c r="D9" s="52" t="s">
        <v>3</v>
      </c>
      <c r="E9" s="52" t="s">
        <v>4</v>
      </c>
      <c r="F9" s="52" t="s">
        <v>5</v>
      </c>
      <c r="G9" s="52" t="s">
        <v>6</v>
      </c>
      <c r="H9" s="52" t="s">
        <v>7</v>
      </c>
      <c r="I9" s="52" t="s">
        <v>8</v>
      </c>
      <c r="J9" s="52" t="s">
        <v>9</v>
      </c>
      <c r="K9" s="52" t="s">
        <v>10</v>
      </c>
      <c r="L9" s="52" t="s">
        <v>11</v>
      </c>
      <c r="M9" s="52" t="s">
        <v>12</v>
      </c>
      <c r="N9" s="60" t="s">
        <v>27</v>
      </c>
      <c r="O9" s="4"/>
    </row>
    <row r="10" spans="1:16" ht="13.5" thickBot="1" x14ac:dyDescent="0.25">
      <c r="A10" s="57"/>
      <c r="B10" s="59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61"/>
      <c r="O10" s="4"/>
    </row>
    <row r="11" spans="1:16" ht="15" thickTop="1" x14ac:dyDescent="0.2">
      <c r="A11" s="6" t="s">
        <v>14</v>
      </c>
      <c r="B11" s="7"/>
      <c r="C11" s="8"/>
      <c r="D11" s="8"/>
      <c r="E11" s="8"/>
      <c r="F11" s="9"/>
      <c r="G11" s="10"/>
      <c r="H11" s="11"/>
      <c r="I11" s="11"/>
      <c r="J11" s="11"/>
      <c r="K11" s="11"/>
      <c r="L11" s="11"/>
      <c r="M11" s="11"/>
      <c r="N11" s="12"/>
      <c r="O11" s="4"/>
    </row>
    <row r="12" spans="1:16" ht="14.25" x14ac:dyDescent="0.2">
      <c r="A12" s="13" t="s">
        <v>28</v>
      </c>
      <c r="B12" s="14">
        <v>1273.67</v>
      </c>
      <c r="C12" s="14">
        <v>1452.21</v>
      </c>
      <c r="D12" s="14">
        <v>1250.03</v>
      </c>
      <c r="E12" s="14">
        <v>1187.48</v>
      </c>
      <c r="F12" s="14">
        <v>1281</v>
      </c>
      <c r="G12" s="14">
        <v>2142.06</v>
      </c>
      <c r="H12" s="14">
        <v>959.3</v>
      </c>
      <c r="I12" s="14">
        <v>1272.0999999999999</v>
      </c>
      <c r="J12" s="14">
        <v>1711.38</v>
      </c>
      <c r="K12" s="14">
        <v>1986.05</v>
      </c>
      <c r="L12" s="15">
        <v>1221.47</v>
      </c>
      <c r="M12" s="14">
        <v>1613.92</v>
      </c>
      <c r="N12" s="12">
        <f>SUM(B12:M12)</f>
        <v>17350.669999999998</v>
      </c>
      <c r="O12" s="4"/>
    </row>
    <row r="13" spans="1:16" ht="14.25" x14ac:dyDescent="0.2">
      <c r="A13" s="13" t="s">
        <v>29</v>
      </c>
      <c r="B13" s="14">
        <v>574.58000000000004</v>
      </c>
      <c r="C13" s="14">
        <v>1106.73</v>
      </c>
      <c r="D13" s="14">
        <v>971.81</v>
      </c>
      <c r="E13" s="14">
        <v>617.28</v>
      </c>
      <c r="F13" s="14">
        <v>397.51</v>
      </c>
      <c r="G13" s="14">
        <v>1116.76</v>
      </c>
      <c r="H13" s="14">
        <v>698.53</v>
      </c>
      <c r="I13" s="14">
        <v>552.66</v>
      </c>
      <c r="J13" s="14">
        <v>83.24</v>
      </c>
      <c r="K13" s="14">
        <v>347.02</v>
      </c>
      <c r="L13" s="15">
        <v>280.24</v>
      </c>
      <c r="M13" s="14">
        <v>518.70000000000005</v>
      </c>
      <c r="N13" s="12">
        <f>SUM(B13:M13)</f>
        <v>7265.0599999999986</v>
      </c>
      <c r="O13" s="4"/>
      <c r="P13" s="16"/>
    </row>
    <row r="14" spans="1:16" ht="12.75" customHeight="1" x14ac:dyDescent="0.2">
      <c r="A14" s="13" t="s">
        <v>30</v>
      </c>
      <c r="B14" s="17">
        <f>SUM(B13-B12)</f>
        <v>-699.09</v>
      </c>
      <c r="C14" s="17">
        <f>SUM(C13-C12)</f>
        <v>-345.48</v>
      </c>
      <c r="D14" s="17">
        <f>SUM(D13-D12)</f>
        <v>-278.22000000000003</v>
      </c>
      <c r="E14" s="17">
        <f>SUM(E13-E12)</f>
        <v>-570.20000000000005</v>
      </c>
      <c r="F14" s="17">
        <f t="shared" ref="F14:M14" si="0">SUM(F13-F12)</f>
        <v>-883.49</v>
      </c>
      <c r="G14" s="17">
        <f t="shared" si="0"/>
        <v>-1025.3</v>
      </c>
      <c r="H14" s="17">
        <f t="shared" si="0"/>
        <v>-260.77</v>
      </c>
      <c r="I14" s="17">
        <f t="shared" si="0"/>
        <v>-719.43999999999994</v>
      </c>
      <c r="J14" s="17">
        <f t="shared" si="0"/>
        <v>-1628.14</v>
      </c>
      <c r="K14" s="17">
        <f t="shared" si="0"/>
        <v>-1639.03</v>
      </c>
      <c r="L14" s="18">
        <f t="shared" si="0"/>
        <v>-941.23</v>
      </c>
      <c r="M14" s="17">
        <f t="shared" si="0"/>
        <v>-1095.22</v>
      </c>
      <c r="N14" s="19">
        <f>SUM(N13-N12)</f>
        <v>-10085.61</v>
      </c>
      <c r="O14" s="4"/>
    </row>
    <row r="15" spans="1:16" ht="12.75" customHeight="1" x14ac:dyDescent="0.2">
      <c r="A15" s="13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1"/>
      <c r="M15" s="20"/>
      <c r="N15" s="12"/>
      <c r="O15" s="4"/>
    </row>
    <row r="16" spans="1:16" ht="12.75" customHeight="1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5"/>
      <c r="M16" s="14"/>
      <c r="N16" s="12"/>
      <c r="O16" s="4"/>
    </row>
    <row r="17" spans="1:16" ht="14.25" x14ac:dyDescent="0.2">
      <c r="A17" s="22" t="s">
        <v>15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4"/>
      <c r="N17" s="12"/>
      <c r="O17" s="4"/>
    </row>
    <row r="18" spans="1:16" ht="14.25" x14ac:dyDescent="0.2">
      <c r="A18" s="23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5"/>
      <c r="M18" s="14"/>
      <c r="N18" s="12"/>
      <c r="O18" s="4"/>
    </row>
    <row r="19" spans="1:16" ht="14.25" x14ac:dyDescent="0.2">
      <c r="A19" s="13" t="s">
        <v>28</v>
      </c>
      <c r="B19" s="14">
        <v>1127.0999999999999</v>
      </c>
      <c r="C19" s="14">
        <v>1122.67</v>
      </c>
      <c r="D19" s="14">
        <v>952.52</v>
      </c>
      <c r="E19" s="14">
        <v>1039.3800000000001</v>
      </c>
      <c r="F19" s="14">
        <v>860.73</v>
      </c>
      <c r="G19" s="14">
        <v>1565.48</v>
      </c>
      <c r="H19" s="14">
        <v>1544.35</v>
      </c>
      <c r="I19" s="14">
        <v>1458.52</v>
      </c>
      <c r="J19" s="14">
        <v>1462.56</v>
      </c>
      <c r="K19" s="14">
        <v>917.3</v>
      </c>
      <c r="L19" s="15">
        <v>1436.62</v>
      </c>
      <c r="M19" s="14">
        <v>2495.88</v>
      </c>
      <c r="N19" s="12">
        <f>SUM(B19:M19)</f>
        <v>15983.11</v>
      </c>
      <c r="O19" s="4"/>
    </row>
    <row r="20" spans="1:16" ht="14.25" x14ac:dyDescent="0.2">
      <c r="A20" s="13" t="s">
        <v>29</v>
      </c>
      <c r="B20" s="14">
        <v>707.02</v>
      </c>
      <c r="C20" s="14">
        <v>1196.42</v>
      </c>
      <c r="D20" s="14">
        <v>1097.23</v>
      </c>
      <c r="E20" s="14">
        <v>572.80999999999995</v>
      </c>
      <c r="F20" s="14">
        <v>748.4</v>
      </c>
      <c r="G20" s="14">
        <v>1057.5899999999999</v>
      </c>
      <c r="H20" s="14">
        <v>867.42</v>
      </c>
      <c r="I20" s="14">
        <v>833.67</v>
      </c>
      <c r="J20" s="14">
        <v>475.04</v>
      </c>
      <c r="K20" s="14">
        <v>547.20000000000005</v>
      </c>
      <c r="L20" s="15">
        <v>401.34</v>
      </c>
      <c r="M20" s="14">
        <v>454.46</v>
      </c>
      <c r="N20" s="12">
        <f>SUM(B20:M20)</f>
        <v>8958.5999999999985</v>
      </c>
      <c r="O20" s="4"/>
      <c r="P20" s="24"/>
    </row>
    <row r="21" spans="1:16" ht="14.25" x14ac:dyDescent="0.2">
      <c r="A21" s="13" t="s">
        <v>30</v>
      </c>
      <c r="B21" s="17">
        <f>SUM(B20-B19)</f>
        <v>-420.07999999999993</v>
      </c>
      <c r="C21" s="17">
        <f>SUM(C20-C19)</f>
        <v>73.75</v>
      </c>
      <c r="D21" s="17">
        <f>SUM(D20-D19)</f>
        <v>144.71000000000004</v>
      </c>
      <c r="E21" s="17">
        <f>SUM(E20-E19)</f>
        <v>-466.57000000000016</v>
      </c>
      <c r="F21" s="17">
        <f t="shared" ref="F21:M21" si="1">SUM(F20-F19)</f>
        <v>-112.33000000000004</v>
      </c>
      <c r="G21" s="17">
        <f t="shared" si="1"/>
        <v>-507.8900000000001</v>
      </c>
      <c r="H21" s="17">
        <f t="shared" si="1"/>
        <v>-676.93</v>
      </c>
      <c r="I21" s="17">
        <f t="shared" si="1"/>
        <v>-624.85</v>
      </c>
      <c r="J21" s="17">
        <f t="shared" si="1"/>
        <v>-987.52</v>
      </c>
      <c r="K21" s="17">
        <f t="shared" si="1"/>
        <v>-370.09999999999991</v>
      </c>
      <c r="L21" s="18">
        <f t="shared" si="1"/>
        <v>-1035.28</v>
      </c>
      <c r="M21" s="17">
        <f t="shared" si="1"/>
        <v>-2041.42</v>
      </c>
      <c r="N21" s="25">
        <f>SUM(B21:M21)</f>
        <v>-7024.51</v>
      </c>
      <c r="O21" s="4"/>
    </row>
    <row r="22" spans="1:16" ht="14.25" x14ac:dyDescent="0.2">
      <c r="A22" s="23" t="s">
        <v>17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14"/>
      <c r="N22" s="12"/>
      <c r="O22" s="4"/>
    </row>
    <row r="23" spans="1:16" ht="14.25" x14ac:dyDescent="0.2">
      <c r="A23" s="13" t="s">
        <v>28</v>
      </c>
      <c r="B23" s="14">
        <v>491.72</v>
      </c>
      <c r="C23" s="14">
        <v>232.01</v>
      </c>
      <c r="D23" s="14">
        <v>229.13</v>
      </c>
      <c r="E23" s="14">
        <v>518.87</v>
      </c>
      <c r="F23" s="14">
        <v>357.35</v>
      </c>
      <c r="G23" s="14">
        <v>380.62</v>
      </c>
      <c r="H23" s="14">
        <v>480.2</v>
      </c>
      <c r="I23" s="14">
        <v>718.11</v>
      </c>
      <c r="J23" s="14">
        <v>325.79000000000002</v>
      </c>
      <c r="K23" s="14">
        <v>525.14</v>
      </c>
      <c r="L23" s="15">
        <v>454.22</v>
      </c>
      <c r="M23" s="14">
        <v>346.45</v>
      </c>
      <c r="N23" s="12">
        <f>SUM(B23:M23)</f>
        <v>5059.6099999999997</v>
      </c>
      <c r="O23" s="4"/>
    </row>
    <row r="24" spans="1:16" ht="14.25" x14ac:dyDescent="0.2">
      <c r="A24" s="13" t="s">
        <v>29</v>
      </c>
      <c r="B24" s="14">
        <v>181.27</v>
      </c>
      <c r="C24" s="14">
        <v>364.7</v>
      </c>
      <c r="D24" s="14">
        <v>410.48</v>
      </c>
      <c r="E24" s="14">
        <v>123.77</v>
      </c>
      <c r="F24" s="14">
        <v>134.82</v>
      </c>
      <c r="G24" s="14">
        <v>269.08999999999997</v>
      </c>
      <c r="H24" s="14">
        <v>124.71</v>
      </c>
      <c r="I24" s="14">
        <v>229.28</v>
      </c>
      <c r="J24" s="14">
        <v>103.87</v>
      </c>
      <c r="K24" s="14">
        <v>294.93</v>
      </c>
      <c r="L24" s="15">
        <v>64.849999999999994</v>
      </c>
      <c r="M24" s="14">
        <v>92.61</v>
      </c>
      <c r="N24" s="12">
        <f>SUM(B24:M24)</f>
        <v>2394.3799999999997</v>
      </c>
      <c r="O24" s="4"/>
      <c r="P24" s="24"/>
    </row>
    <row r="25" spans="1:16" ht="14.25" x14ac:dyDescent="0.2">
      <c r="A25" s="13" t="s">
        <v>30</v>
      </c>
      <c r="B25" s="17">
        <f>SUM(B24-B23)</f>
        <v>-310.45000000000005</v>
      </c>
      <c r="C25" s="17">
        <f>SUM(C24-C23)</f>
        <v>132.69</v>
      </c>
      <c r="D25" s="17">
        <f>SUM(D24-D23)</f>
        <v>181.35000000000002</v>
      </c>
      <c r="E25" s="17">
        <f>SUM(E24-E23)</f>
        <v>-395.1</v>
      </c>
      <c r="F25" s="17">
        <f t="shared" ref="F25:M25" si="2">SUM(F24-F23)</f>
        <v>-222.53000000000003</v>
      </c>
      <c r="G25" s="17">
        <f t="shared" si="2"/>
        <v>-111.53000000000003</v>
      </c>
      <c r="H25" s="17">
        <f t="shared" si="2"/>
        <v>-355.49</v>
      </c>
      <c r="I25" s="17">
        <f t="shared" si="2"/>
        <v>-488.83000000000004</v>
      </c>
      <c r="J25" s="17">
        <f t="shared" si="2"/>
        <v>-221.92000000000002</v>
      </c>
      <c r="K25" s="17">
        <f t="shared" si="2"/>
        <v>-230.20999999999998</v>
      </c>
      <c r="L25" s="18">
        <f t="shared" si="2"/>
        <v>-389.37</v>
      </c>
      <c r="M25" s="17">
        <f t="shared" si="2"/>
        <v>-253.83999999999997</v>
      </c>
      <c r="N25" s="26">
        <f>SUM(B25:M25)</f>
        <v>-2665.2300000000005</v>
      </c>
      <c r="O25" s="4"/>
    </row>
    <row r="26" spans="1:16" ht="14.25" x14ac:dyDescent="0.2">
      <c r="A26" s="27" t="s">
        <v>18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5"/>
      <c r="M26" s="14"/>
      <c r="N26" s="12"/>
      <c r="O26" s="4"/>
    </row>
    <row r="27" spans="1:16" ht="14.25" x14ac:dyDescent="0.2">
      <c r="A27" s="13" t="s">
        <v>28</v>
      </c>
      <c r="B27" s="14">
        <v>89510.15</v>
      </c>
      <c r="C27" s="14">
        <v>94849.45</v>
      </c>
      <c r="D27" s="14">
        <v>92736.38</v>
      </c>
      <c r="E27" s="14">
        <v>92089.64</v>
      </c>
      <c r="F27" s="14">
        <v>93872.07</v>
      </c>
      <c r="G27" s="14">
        <v>93204.160000000003</v>
      </c>
      <c r="H27" s="14">
        <v>90566.73</v>
      </c>
      <c r="I27" s="14">
        <v>92544.7</v>
      </c>
      <c r="J27" s="14">
        <v>88274.16</v>
      </c>
      <c r="K27" s="14">
        <v>85779.15</v>
      </c>
      <c r="L27" s="15">
        <v>87386.63</v>
      </c>
      <c r="M27" s="14">
        <v>112709.87</v>
      </c>
      <c r="N27" s="12">
        <f>SUM(B27:M27)</f>
        <v>1113523.0899999999</v>
      </c>
      <c r="O27" s="4"/>
    </row>
    <row r="28" spans="1:16" ht="14.25" x14ac:dyDescent="0.2">
      <c r="A28" s="13" t="s">
        <v>29</v>
      </c>
      <c r="B28" s="14">
        <v>103192.94</v>
      </c>
      <c r="C28" s="14">
        <v>94204.35</v>
      </c>
      <c r="D28" s="14">
        <v>98029.36</v>
      </c>
      <c r="E28" s="14">
        <v>77975.33</v>
      </c>
      <c r="F28" s="14">
        <v>95072.51</v>
      </c>
      <c r="G28" s="14">
        <v>88001.41</v>
      </c>
      <c r="H28" s="14">
        <v>88012.41</v>
      </c>
      <c r="I28" s="14">
        <v>87842.5</v>
      </c>
      <c r="J28" s="14">
        <v>70597.740000000005</v>
      </c>
      <c r="K28" s="14">
        <v>75878.100000000006</v>
      </c>
      <c r="L28" s="15">
        <v>78432.92</v>
      </c>
      <c r="M28" s="14">
        <v>94256.28</v>
      </c>
      <c r="N28" s="12">
        <f>SUM(B28:M28)</f>
        <v>1051495.8500000001</v>
      </c>
      <c r="O28" s="4"/>
      <c r="P28" s="24"/>
    </row>
    <row r="29" spans="1:16" ht="14.25" x14ac:dyDescent="0.2">
      <c r="A29" s="13" t="s">
        <v>30</v>
      </c>
      <c r="B29" s="17">
        <f>SUM(B28-B27)</f>
        <v>13682.790000000008</v>
      </c>
      <c r="C29" s="17">
        <f>SUM(C28-C27)</f>
        <v>-645.09999999999127</v>
      </c>
      <c r="D29" s="17">
        <f>SUM(D28-D27)</f>
        <v>5292.9799999999959</v>
      </c>
      <c r="E29" s="17">
        <f>SUM(E28-E27)</f>
        <v>-14114.309999999998</v>
      </c>
      <c r="F29" s="17">
        <f t="shared" ref="F29:M29" si="3">SUM(F28-F27)</f>
        <v>1200.4399999999878</v>
      </c>
      <c r="G29" s="17">
        <f t="shared" si="3"/>
        <v>-5202.75</v>
      </c>
      <c r="H29" s="17">
        <f t="shared" si="3"/>
        <v>-2554.3199999999924</v>
      </c>
      <c r="I29" s="17">
        <f t="shared" si="3"/>
        <v>-4702.1999999999971</v>
      </c>
      <c r="J29" s="17">
        <f t="shared" si="3"/>
        <v>-17676.419999999998</v>
      </c>
      <c r="K29" s="17">
        <f>SUM(K28-K27)</f>
        <v>-9901.0499999999884</v>
      </c>
      <c r="L29" s="18">
        <f>SUM(L28-L27)</f>
        <v>-8953.7100000000064</v>
      </c>
      <c r="M29" s="17">
        <f t="shared" si="3"/>
        <v>-18453.589999999997</v>
      </c>
      <c r="N29" s="26">
        <f>SUM(B29:M29)</f>
        <v>-62027.239999999976</v>
      </c>
      <c r="O29" s="4"/>
    </row>
    <row r="30" spans="1:16" ht="14.25" x14ac:dyDescent="0.2">
      <c r="A30" s="1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28"/>
      <c r="M30" s="17"/>
      <c r="N30" s="12"/>
      <c r="O30" s="4"/>
    </row>
    <row r="31" spans="1:16" ht="14.25" x14ac:dyDescent="0.2">
      <c r="A31" s="22" t="s">
        <v>19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5"/>
      <c r="M31" s="14"/>
      <c r="N31" s="12"/>
      <c r="O31" s="4"/>
    </row>
    <row r="32" spans="1:16" ht="14.25" x14ac:dyDescent="0.2">
      <c r="A32" s="13" t="s">
        <v>28</v>
      </c>
      <c r="B32" s="14">
        <v>23.42</v>
      </c>
      <c r="C32" s="14">
        <v>8.66</v>
      </c>
      <c r="D32" s="14">
        <v>10.37</v>
      </c>
      <c r="E32" s="14">
        <v>23.9</v>
      </c>
      <c r="F32" s="14">
        <v>18.86</v>
      </c>
      <c r="G32" s="14">
        <v>19.88</v>
      </c>
      <c r="H32" s="14">
        <v>14.83</v>
      </c>
      <c r="I32" s="14">
        <v>25.57</v>
      </c>
      <c r="J32" s="14">
        <v>4.8</v>
      </c>
      <c r="K32" s="14">
        <v>23.43</v>
      </c>
      <c r="L32" s="15">
        <v>12.04</v>
      </c>
      <c r="M32" s="14">
        <v>26.13</v>
      </c>
      <c r="N32" s="12">
        <f>SUM(B32:M32)</f>
        <v>211.89</v>
      </c>
      <c r="O32" s="4"/>
    </row>
    <row r="33" spans="1:16" ht="14.25" x14ac:dyDescent="0.2">
      <c r="A33" s="13" t="s">
        <v>29</v>
      </c>
      <c r="B33" s="14">
        <v>53.03</v>
      </c>
      <c r="C33" s="14">
        <v>7.01</v>
      </c>
      <c r="D33" s="14">
        <v>4.5199999999999996</v>
      </c>
      <c r="E33" s="14">
        <v>16.170000000000002</v>
      </c>
      <c r="F33" s="14">
        <v>46.12</v>
      </c>
      <c r="G33" s="14">
        <v>36.94</v>
      </c>
      <c r="H33" s="14">
        <v>14.33</v>
      </c>
      <c r="I33" s="14">
        <v>53.47</v>
      </c>
      <c r="J33" s="14">
        <v>14.88</v>
      </c>
      <c r="K33" s="14">
        <v>2.5099999999999998</v>
      </c>
      <c r="L33" s="15">
        <v>1</v>
      </c>
      <c r="M33" s="14">
        <v>20.68</v>
      </c>
      <c r="N33" s="12">
        <f>SUM(B33:M33)</f>
        <v>270.65999999999997</v>
      </c>
      <c r="O33" s="4"/>
      <c r="P33" s="24"/>
    </row>
    <row r="34" spans="1:16" ht="12.75" customHeight="1" x14ac:dyDescent="0.2">
      <c r="A34" s="13" t="s">
        <v>30</v>
      </c>
      <c r="B34" s="17">
        <f>SUM(B33-B32)</f>
        <v>29.61</v>
      </c>
      <c r="C34" s="17">
        <f>SUM(C33-C32)</f>
        <v>-1.6500000000000004</v>
      </c>
      <c r="D34" s="17">
        <f>SUM(D33-D32)</f>
        <v>-5.85</v>
      </c>
      <c r="E34" s="17">
        <f>SUM(E33-E32)</f>
        <v>-7.7299999999999969</v>
      </c>
      <c r="F34" s="17">
        <f t="shared" ref="F34:M34" si="4">SUM(F33-F32)</f>
        <v>27.259999999999998</v>
      </c>
      <c r="G34" s="17">
        <f t="shared" si="4"/>
        <v>17.059999999999999</v>
      </c>
      <c r="H34" s="17">
        <f t="shared" si="4"/>
        <v>-0.5</v>
      </c>
      <c r="I34" s="17">
        <f t="shared" si="4"/>
        <v>27.9</v>
      </c>
      <c r="J34" s="17">
        <f t="shared" si="4"/>
        <v>10.080000000000002</v>
      </c>
      <c r="K34" s="17">
        <f>SUM(K33-K32)</f>
        <v>-20.92</v>
      </c>
      <c r="L34" s="18">
        <f>SUM(L33-L32)</f>
        <v>-11.04</v>
      </c>
      <c r="M34" s="17">
        <f t="shared" si="4"/>
        <v>-5.4499999999999993</v>
      </c>
      <c r="N34" s="26">
        <f>SUM(B34:M34)</f>
        <v>58.769999999999996</v>
      </c>
      <c r="O34" s="4"/>
    </row>
    <row r="35" spans="1:16" ht="12.75" customHeight="1" x14ac:dyDescent="0.2">
      <c r="A35" s="13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1"/>
      <c r="M35" s="20"/>
      <c r="N35" s="12"/>
      <c r="O35" s="4"/>
    </row>
    <row r="36" spans="1:16" ht="12.75" customHeight="1" x14ac:dyDescent="0.2">
      <c r="A36" s="13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1"/>
      <c r="M36" s="20"/>
      <c r="N36" s="12"/>
      <c r="O36" s="4"/>
    </row>
    <row r="37" spans="1:16" ht="14.25" x14ac:dyDescent="0.2">
      <c r="A37" s="29" t="s">
        <v>20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14"/>
      <c r="N37" s="12"/>
      <c r="O37" s="4"/>
    </row>
    <row r="38" spans="1:16" ht="14.25" x14ac:dyDescent="0.2">
      <c r="A38" s="23" t="s">
        <v>31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1"/>
      <c r="M38" s="20"/>
      <c r="N38" s="12"/>
      <c r="O38" s="4"/>
    </row>
    <row r="39" spans="1:16" ht="14.25" x14ac:dyDescent="0.2">
      <c r="A39" s="13" t="s">
        <v>28</v>
      </c>
      <c r="B39" s="20">
        <f>SUM(B44+B49+B54)</f>
        <v>14.15</v>
      </c>
      <c r="C39" s="20">
        <f t="shared" ref="C39:L40" si="5">SUM(C44+C49+C54)</f>
        <v>30.68</v>
      </c>
      <c r="D39" s="20">
        <f t="shared" si="5"/>
        <v>10.34</v>
      </c>
      <c r="E39" s="20">
        <f t="shared" si="5"/>
        <v>17.79</v>
      </c>
      <c r="F39" s="20">
        <f t="shared" si="5"/>
        <v>2.7800000000000002</v>
      </c>
      <c r="G39" s="20">
        <f t="shared" si="5"/>
        <v>22.369999999999997</v>
      </c>
      <c r="H39" s="20">
        <f t="shared" si="5"/>
        <v>2.0700000000000003</v>
      </c>
      <c r="I39" s="20">
        <f t="shared" si="5"/>
        <v>49.260000000000005</v>
      </c>
      <c r="J39" s="20">
        <f t="shared" si="5"/>
        <v>61.85</v>
      </c>
      <c r="K39" s="20">
        <f t="shared" si="5"/>
        <v>39.440000000000005</v>
      </c>
      <c r="L39" s="20">
        <f t="shared" si="5"/>
        <v>3.94</v>
      </c>
      <c r="M39" s="20">
        <f>SUM(M44+M49+M54)</f>
        <v>9.4499999999999993</v>
      </c>
      <c r="N39" s="30">
        <f>SUM(N44+N49+N54)</f>
        <v>264.12</v>
      </c>
      <c r="O39" s="4"/>
      <c r="P39" s="31"/>
    </row>
    <row r="40" spans="1:16" ht="14.25" x14ac:dyDescent="0.2">
      <c r="A40" s="13" t="s">
        <v>29</v>
      </c>
      <c r="B40" s="20">
        <f>SUM(B45+B50+B55)</f>
        <v>15.79</v>
      </c>
      <c r="C40" s="20">
        <f t="shared" si="5"/>
        <v>6.58</v>
      </c>
      <c r="D40" s="20">
        <f t="shared" si="5"/>
        <v>28.42</v>
      </c>
      <c r="E40" s="20">
        <f t="shared" si="5"/>
        <v>35.880000000000003</v>
      </c>
      <c r="F40" s="20">
        <f t="shared" si="5"/>
        <v>100.97</v>
      </c>
      <c r="G40" s="20">
        <f t="shared" si="5"/>
        <v>21.42</v>
      </c>
      <c r="H40" s="20">
        <f t="shared" si="5"/>
        <v>7.05</v>
      </c>
      <c r="I40" s="20">
        <f t="shared" si="5"/>
        <v>31.79</v>
      </c>
      <c r="J40" s="20">
        <f t="shared" si="5"/>
        <v>10.79</v>
      </c>
      <c r="K40" s="20">
        <f t="shared" si="5"/>
        <v>0</v>
      </c>
      <c r="L40" s="20">
        <f t="shared" si="5"/>
        <v>25</v>
      </c>
      <c r="M40" s="20">
        <f>SUM(M45+M50+M55)</f>
        <v>108.41</v>
      </c>
      <c r="N40" s="30">
        <f>SUM(N45+N50+N55)</f>
        <v>392.1</v>
      </c>
      <c r="O40" s="4"/>
    </row>
    <row r="41" spans="1:16" ht="14.25" x14ac:dyDescent="0.2">
      <c r="A41" s="13" t="s">
        <v>30</v>
      </c>
      <c r="B41" s="17">
        <f>SUM(B40-B39)</f>
        <v>1.6399999999999988</v>
      </c>
      <c r="C41" s="17">
        <f>SUM(C40-C39)</f>
        <v>-24.1</v>
      </c>
      <c r="D41" s="17">
        <f>SUM(D40-D39)</f>
        <v>18.080000000000002</v>
      </c>
      <c r="E41" s="17">
        <f>SUM(E40-E39)</f>
        <v>18.090000000000003</v>
      </c>
      <c r="F41" s="17">
        <f t="shared" ref="F41:J41" si="6">SUM(F40-F39)</f>
        <v>98.19</v>
      </c>
      <c r="G41" s="17">
        <f t="shared" si="6"/>
        <v>-0.94999999999999574</v>
      </c>
      <c r="H41" s="17">
        <f t="shared" si="6"/>
        <v>4.9799999999999995</v>
      </c>
      <c r="I41" s="17">
        <f>SUM(I40-I39)</f>
        <v>-17.470000000000006</v>
      </c>
      <c r="J41" s="17">
        <f t="shared" si="6"/>
        <v>-51.06</v>
      </c>
      <c r="K41" s="17">
        <f>SUM(K40-K39)</f>
        <v>-39.440000000000005</v>
      </c>
      <c r="L41" s="18">
        <f>SUM(L40-L39)</f>
        <v>21.06</v>
      </c>
      <c r="M41" s="17">
        <f>SUM(M40-M39)</f>
        <v>98.96</v>
      </c>
      <c r="N41" s="26">
        <f>SUM(B41:M41)</f>
        <v>127.97999999999999</v>
      </c>
      <c r="O41" s="4"/>
    </row>
    <row r="42" spans="1:16" ht="14.25" x14ac:dyDescent="0.2">
      <c r="A42" s="13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1"/>
      <c r="M42" s="20"/>
      <c r="N42" s="12"/>
      <c r="O42" s="4"/>
    </row>
    <row r="43" spans="1:16" ht="14.25" x14ac:dyDescent="0.2">
      <c r="A43" s="23" t="s">
        <v>32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1"/>
      <c r="M43" s="20"/>
      <c r="N43" s="12"/>
      <c r="O43" s="4"/>
    </row>
    <row r="44" spans="1:16" ht="14.25" x14ac:dyDescent="0.2">
      <c r="A44" s="13" t="s">
        <v>33</v>
      </c>
      <c r="B44" s="20">
        <v>1.39</v>
      </c>
      <c r="C44" s="20">
        <v>0</v>
      </c>
      <c r="D44" s="20">
        <v>4.1500000000000004</v>
      </c>
      <c r="E44" s="20">
        <v>5.71</v>
      </c>
      <c r="F44" s="20">
        <v>0.06</v>
      </c>
      <c r="G44" s="20">
        <v>18.22</v>
      </c>
      <c r="H44" s="20">
        <v>0.48</v>
      </c>
      <c r="I44" s="20">
        <v>33.46</v>
      </c>
      <c r="J44" s="20">
        <v>56.72</v>
      </c>
      <c r="K44" s="20">
        <v>2.31</v>
      </c>
      <c r="L44" s="21">
        <v>0.32</v>
      </c>
      <c r="M44" s="20">
        <v>7.49</v>
      </c>
      <c r="N44" s="12">
        <f>SUM(B44:M44)</f>
        <v>130.31</v>
      </c>
      <c r="O44" s="4"/>
    </row>
    <row r="45" spans="1:16" ht="14.25" x14ac:dyDescent="0.2">
      <c r="A45" s="13" t="s">
        <v>34</v>
      </c>
      <c r="B45" s="20">
        <v>8.69</v>
      </c>
      <c r="C45" s="20">
        <v>3.48</v>
      </c>
      <c r="D45" s="20">
        <v>19.170000000000002</v>
      </c>
      <c r="E45" s="20">
        <v>33.78</v>
      </c>
      <c r="F45" s="20">
        <v>91.07</v>
      </c>
      <c r="G45" s="20">
        <v>17.82</v>
      </c>
      <c r="H45" s="20">
        <v>1.55</v>
      </c>
      <c r="I45" s="20">
        <v>22.69</v>
      </c>
      <c r="J45" s="20">
        <v>0</v>
      </c>
      <c r="K45" s="20">
        <v>0</v>
      </c>
      <c r="L45" s="21">
        <v>0</v>
      </c>
      <c r="M45" s="20">
        <v>52.1</v>
      </c>
      <c r="N45" s="12">
        <f>SUM(B45:M45)</f>
        <v>250.35</v>
      </c>
      <c r="O45" s="4"/>
      <c r="P45" s="24"/>
    </row>
    <row r="46" spans="1:16" ht="14.25" x14ac:dyDescent="0.2">
      <c r="A46" s="13" t="s">
        <v>35</v>
      </c>
      <c r="B46" s="17">
        <f>SUM(B45-B44)</f>
        <v>7.3</v>
      </c>
      <c r="C46" s="17">
        <f>SUM(C45-C44)</f>
        <v>3.48</v>
      </c>
      <c r="D46" s="17">
        <f>SUM(D45-D44)</f>
        <v>15.020000000000001</v>
      </c>
      <c r="E46" s="20">
        <f>SUM(E45-E44)</f>
        <v>28.07</v>
      </c>
      <c r="F46" s="17">
        <f>SUM(F45-F44)</f>
        <v>91.009999999999991</v>
      </c>
      <c r="G46" s="32">
        <f t="shared" ref="G46:M46" si="7">SUM(G45-G44)</f>
        <v>-0.39999999999999858</v>
      </c>
      <c r="H46" s="17">
        <f t="shared" si="7"/>
        <v>1.07</v>
      </c>
      <c r="I46" s="32">
        <f t="shared" si="7"/>
        <v>-10.77</v>
      </c>
      <c r="J46" s="17">
        <f>SUM(J45-J44)</f>
        <v>-56.72</v>
      </c>
      <c r="K46" s="17">
        <f t="shared" si="7"/>
        <v>-2.31</v>
      </c>
      <c r="L46" s="33">
        <f t="shared" si="7"/>
        <v>-0.32</v>
      </c>
      <c r="M46" s="20">
        <f t="shared" si="7"/>
        <v>44.61</v>
      </c>
      <c r="N46" s="26">
        <f>SUM(B46:M46)</f>
        <v>120.03999999999998</v>
      </c>
      <c r="O46" s="4"/>
    </row>
    <row r="47" spans="1:16" ht="14.25" x14ac:dyDescent="0.2">
      <c r="A47" s="13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1"/>
      <c r="M47" s="20"/>
      <c r="N47" s="12"/>
      <c r="O47" s="4"/>
    </row>
    <row r="48" spans="1:16" ht="14.25" x14ac:dyDescent="0.2">
      <c r="A48" s="23" t="s">
        <v>36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1"/>
      <c r="M48" s="20"/>
      <c r="N48" s="12"/>
      <c r="O48" s="4"/>
    </row>
    <row r="49" spans="1:16" ht="14.25" x14ac:dyDescent="0.2">
      <c r="A49" s="13" t="s">
        <v>33</v>
      </c>
      <c r="B49" s="20">
        <v>12.76</v>
      </c>
      <c r="C49" s="20">
        <v>30.68</v>
      </c>
      <c r="D49" s="20">
        <v>6.19</v>
      </c>
      <c r="E49" s="20">
        <v>12.08</v>
      </c>
      <c r="F49" s="20">
        <v>2.72</v>
      </c>
      <c r="G49" s="20">
        <v>4.1500000000000004</v>
      </c>
      <c r="H49" s="20">
        <v>1.59</v>
      </c>
      <c r="I49" s="20">
        <v>15.8</v>
      </c>
      <c r="J49" s="20">
        <v>5.13</v>
      </c>
      <c r="K49" s="20">
        <v>37.130000000000003</v>
      </c>
      <c r="L49" s="21">
        <v>3.62</v>
      </c>
      <c r="M49" s="20">
        <v>1.96</v>
      </c>
      <c r="N49" s="12">
        <f>SUM(B49:M49)</f>
        <v>133.81</v>
      </c>
      <c r="O49" s="4"/>
    </row>
    <row r="50" spans="1:16" ht="14.25" x14ac:dyDescent="0.2">
      <c r="A50" s="13" t="s">
        <v>34</v>
      </c>
      <c r="B50" s="20">
        <v>7.1</v>
      </c>
      <c r="C50" s="20">
        <v>3.1</v>
      </c>
      <c r="D50" s="20">
        <v>9.25</v>
      </c>
      <c r="E50" s="20">
        <v>2.1</v>
      </c>
      <c r="F50" s="20">
        <v>9.9</v>
      </c>
      <c r="G50" s="20">
        <v>3.6</v>
      </c>
      <c r="H50" s="20">
        <v>5.5</v>
      </c>
      <c r="I50" s="20">
        <v>9.1</v>
      </c>
      <c r="J50" s="20">
        <v>10.79</v>
      </c>
      <c r="K50" s="20">
        <v>0</v>
      </c>
      <c r="L50" s="21">
        <v>25</v>
      </c>
      <c r="M50" s="20">
        <v>56.31</v>
      </c>
      <c r="N50" s="12">
        <f>SUM(B50:M50)</f>
        <v>141.75</v>
      </c>
      <c r="O50" s="4"/>
      <c r="P50" s="24"/>
    </row>
    <row r="51" spans="1:16" ht="14.25" x14ac:dyDescent="0.2">
      <c r="A51" s="13" t="s">
        <v>35</v>
      </c>
      <c r="B51" s="17">
        <f>SUM(B50-B49)</f>
        <v>-5.66</v>
      </c>
      <c r="C51" s="17">
        <f>SUM(C50-C49)</f>
        <v>-27.58</v>
      </c>
      <c r="D51" s="17">
        <f>SUM(D50-D49)</f>
        <v>3.0599999999999996</v>
      </c>
      <c r="E51" s="17">
        <f>SUM(E50-E49)</f>
        <v>-9.98</v>
      </c>
      <c r="F51" s="17">
        <f t="shared" ref="F51:M51" si="8">SUM(F50-F49)</f>
        <v>7.18</v>
      </c>
      <c r="G51" s="17">
        <f t="shared" si="8"/>
        <v>-0.55000000000000027</v>
      </c>
      <c r="H51" s="17">
        <f t="shared" si="8"/>
        <v>3.91</v>
      </c>
      <c r="I51" s="17">
        <f t="shared" si="8"/>
        <v>-6.7000000000000011</v>
      </c>
      <c r="J51" s="17">
        <f t="shared" si="8"/>
        <v>5.6599999999999993</v>
      </c>
      <c r="K51" s="17">
        <f t="shared" si="8"/>
        <v>-37.130000000000003</v>
      </c>
      <c r="L51" s="18">
        <f t="shared" si="8"/>
        <v>21.38</v>
      </c>
      <c r="M51" s="17">
        <f t="shared" si="8"/>
        <v>54.35</v>
      </c>
      <c r="N51" s="26">
        <f>SUM(B51:M51)</f>
        <v>7.9400000000000048</v>
      </c>
      <c r="O51" s="4"/>
    </row>
    <row r="52" spans="1:16" ht="14.25" x14ac:dyDescent="0.2">
      <c r="A52" s="13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1"/>
      <c r="M52" s="20"/>
      <c r="N52" s="12"/>
      <c r="O52" s="4"/>
    </row>
    <row r="53" spans="1:16" ht="14.25" x14ac:dyDescent="0.2">
      <c r="A53" s="23" t="s">
        <v>37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1"/>
      <c r="M53" s="20"/>
      <c r="N53" s="12"/>
      <c r="O53" s="4"/>
    </row>
    <row r="54" spans="1:16" ht="14.25" x14ac:dyDescent="0.2">
      <c r="A54" s="13" t="s">
        <v>33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1">
        <v>0</v>
      </c>
      <c r="M54" s="20">
        <v>0</v>
      </c>
      <c r="N54" s="12">
        <f>SUM(B54:M54)</f>
        <v>0</v>
      </c>
      <c r="O54" s="4"/>
    </row>
    <row r="55" spans="1:16" ht="14.25" x14ac:dyDescent="0.2">
      <c r="A55" s="13" t="s">
        <v>34</v>
      </c>
      <c r="B55" s="20">
        <v>0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1">
        <v>0</v>
      </c>
      <c r="M55" s="20">
        <v>0</v>
      </c>
      <c r="N55" s="12">
        <f>SUM(B55:M55)</f>
        <v>0</v>
      </c>
      <c r="O55" s="4"/>
      <c r="P55" s="24"/>
    </row>
    <row r="56" spans="1:16" ht="14.25" x14ac:dyDescent="0.2">
      <c r="A56" s="13" t="s">
        <v>35</v>
      </c>
      <c r="B56" s="20">
        <f>SUM(B55-B54)</f>
        <v>0</v>
      </c>
      <c r="C56" s="20">
        <f>SUM(C55-C54)</f>
        <v>0</v>
      </c>
      <c r="D56" s="20">
        <f>SUM(D55-D54)</f>
        <v>0</v>
      </c>
      <c r="E56" s="20">
        <f>SUM(E55-E54)</f>
        <v>0</v>
      </c>
      <c r="F56" s="20">
        <f t="shared" ref="F56:M56" si="9">SUM(F55-F54)</f>
        <v>0</v>
      </c>
      <c r="G56" s="20">
        <f t="shared" si="9"/>
        <v>0</v>
      </c>
      <c r="H56" s="20">
        <f t="shared" si="9"/>
        <v>0</v>
      </c>
      <c r="I56" s="20">
        <f t="shared" si="9"/>
        <v>0</v>
      </c>
      <c r="J56" s="20">
        <f t="shared" si="9"/>
        <v>0</v>
      </c>
      <c r="K56" s="20">
        <f t="shared" si="9"/>
        <v>0</v>
      </c>
      <c r="L56" s="33">
        <f t="shared" si="9"/>
        <v>0</v>
      </c>
      <c r="M56" s="20">
        <f t="shared" si="9"/>
        <v>0</v>
      </c>
      <c r="N56" s="12">
        <f>SUM(B56:M56)</f>
        <v>0</v>
      </c>
      <c r="O56" s="4"/>
    </row>
    <row r="57" spans="1:16" ht="14.25" x14ac:dyDescent="0.2">
      <c r="A57" s="13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1"/>
      <c r="M57" s="20"/>
      <c r="N57" s="12"/>
      <c r="O57" s="4"/>
    </row>
    <row r="58" spans="1:16" ht="14.25" x14ac:dyDescent="0.2">
      <c r="A58" s="23" t="s">
        <v>38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1"/>
      <c r="M58" s="20"/>
      <c r="N58" s="12"/>
      <c r="O58" s="4"/>
    </row>
    <row r="59" spans="1:16" ht="14.25" x14ac:dyDescent="0.2">
      <c r="A59" s="13" t="s">
        <v>28</v>
      </c>
      <c r="B59" s="20">
        <f t="shared" ref="B59:K60" si="10">SUM(B64+B69)</f>
        <v>0</v>
      </c>
      <c r="C59" s="20">
        <v>0</v>
      </c>
      <c r="D59" s="20">
        <f t="shared" si="10"/>
        <v>0</v>
      </c>
      <c r="E59" s="20">
        <f t="shared" si="10"/>
        <v>0</v>
      </c>
      <c r="F59" s="20">
        <f t="shared" si="10"/>
        <v>0</v>
      </c>
      <c r="G59" s="20">
        <f t="shared" si="10"/>
        <v>0</v>
      </c>
      <c r="H59" s="20">
        <f t="shared" si="10"/>
        <v>0</v>
      </c>
      <c r="I59" s="20">
        <f t="shared" si="10"/>
        <v>0</v>
      </c>
      <c r="J59" s="20">
        <v>0</v>
      </c>
      <c r="K59" s="20">
        <f t="shared" si="10"/>
        <v>0</v>
      </c>
      <c r="L59" s="21">
        <v>0</v>
      </c>
      <c r="M59" s="20">
        <f>SUM(M64+M69)</f>
        <v>0</v>
      </c>
      <c r="N59" s="12">
        <f>SUM(B59:M59)</f>
        <v>0</v>
      </c>
      <c r="O59" s="4"/>
    </row>
    <row r="60" spans="1:16" ht="14.25" x14ac:dyDescent="0.2">
      <c r="A60" s="13" t="s">
        <v>29</v>
      </c>
      <c r="B60" s="20">
        <f t="shared" si="10"/>
        <v>0</v>
      </c>
      <c r="C60" s="20">
        <f t="shared" si="10"/>
        <v>0</v>
      </c>
      <c r="D60" s="20">
        <f t="shared" si="10"/>
        <v>11.44</v>
      </c>
      <c r="E60" s="20">
        <f t="shared" si="10"/>
        <v>0</v>
      </c>
      <c r="F60" s="20">
        <f t="shared" si="10"/>
        <v>0</v>
      </c>
      <c r="G60" s="20">
        <f t="shared" si="10"/>
        <v>0</v>
      </c>
      <c r="H60" s="20">
        <f t="shared" si="10"/>
        <v>0</v>
      </c>
      <c r="I60" s="20">
        <f t="shared" si="10"/>
        <v>0</v>
      </c>
      <c r="J60" s="20">
        <f t="shared" si="10"/>
        <v>0</v>
      </c>
      <c r="K60" s="20">
        <f t="shared" si="10"/>
        <v>0</v>
      </c>
      <c r="L60" s="21">
        <v>0</v>
      </c>
      <c r="M60" s="20">
        <f>SUM(M65+M70)</f>
        <v>0</v>
      </c>
      <c r="N60" s="12">
        <f>SUM(B60:M60)</f>
        <v>11.44</v>
      </c>
      <c r="O60" s="4"/>
    </row>
    <row r="61" spans="1:16" ht="14.25" x14ac:dyDescent="0.2">
      <c r="A61" s="13" t="s">
        <v>30</v>
      </c>
      <c r="B61" s="20">
        <f t="shared" ref="B61:M61" si="11">SUM(B60-B59)</f>
        <v>0</v>
      </c>
      <c r="C61" s="20">
        <f t="shared" si="11"/>
        <v>0</v>
      </c>
      <c r="D61" s="20">
        <f t="shared" si="11"/>
        <v>11.44</v>
      </c>
      <c r="E61" s="20">
        <f t="shared" si="11"/>
        <v>0</v>
      </c>
      <c r="F61" s="20">
        <f t="shared" si="11"/>
        <v>0</v>
      </c>
      <c r="G61" s="20">
        <f t="shared" si="11"/>
        <v>0</v>
      </c>
      <c r="H61" s="20">
        <f t="shared" si="11"/>
        <v>0</v>
      </c>
      <c r="I61" s="20">
        <f t="shared" si="11"/>
        <v>0</v>
      </c>
      <c r="J61" s="20">
        <f t="shared" si="11"/>
        <v>0</v>
      </c>
      <c r="K61" s="20">
        <f t="shared" si="11"/>
        <v>0</v>
      </c>
      <c r="L61" s="33">
        <f t="shared" si="11"/>
        <v>0</v>
      </c>
      <c r="M61" s="20">
        <f t="shared" si="11"/>
        <v>0</v>
      </c>
      <c r="N61" s="19">
        <f>SUM(N60-N59)</f>
        <v>11.44</v>
      </c>
      <c r="O61" s="4"/>
    </row>
    <row r="62" spans="1:16" ht="14.25" x14ac:dyDescent="0.2">
      <c r="A62" s="13" t="s">
        <v>39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1"/>
      <c r="M62" s="20"/>
      <c r="N62" s="12"/>
      <c r="O62" s="4"/>
    </row>
    <row r="63" spans="1:16" ht="14.25" x14ac:dyDescent="0.2">
      <c r="A63" s="13" t="s">
        <v>40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1"/>
      <c r="M63" s="20"/>
      <c r="N63" s="12"/>
      <c r="O63" s="4"/>
    </row>
    <row r="64" spans="1:16" ht="14.25" x14ac:dyDescent="0.2">
      <c r="A64" s="13" t="s">
        <v>33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1">
        <v>0</v>
      </c>
      <c r="M64" s="20">
        <v>0</v>
      </c>
      <c r="N64" s="12">
        <f>SUM(B64:M64)</f>
        <v>0</v>
      </c>
      <c r="O64" s="4"/>
    </row>
    <row r="65" spans="1:16" ht="14.25" x14ac:dyDescent="0.2">
      <c r="A65" s="13" t="s">
        <v>34</v>
      </c>
      <c r="B65" s="20">
        <v>0</v>
      </c>
      <c r="C65" s="20">
        <v>0</v>
      </c>
      <c r="D65" s="20">
        <v>11.44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1">
        <v>0</v>
      </c>
      <c r="M65" s="20">
        <v>0</v>
      </c>
      <c r="N65" s="12">
        <f>SUM(B65:M65)</f>
        <v>11.44</v>
      </c>
      <c r="O65" s="4"/>
    </row>
    <row r="66" spans="1:16" ht="14.25" x14ac:dyDescent="0.2">
      <c r="A66" s="13" t="s">
        <v>35</v>
      </c>
      <c r="B66" s="20">
        <f>SUM(B65-B64)</f>
        <v>0</v>
      </c>
      <c r="C66" s="20">
        <f>SUM(C65-C64)</f>
        <v>0</v>
      </c>
      <c r="D66" s="20">
        <f>SUM(D65-D64)</f>
        <v>11.44</v>
      </c>
      <c r="E66" s="20">
        <f>SUM(E65-E64)</f>
        <v>0</v>
      </c>
      <c r="F66" s="20">
        <f t="shared" ref="F66:M66" si="12">SUM(F65-F64)</f>
        <v>0</v>
      </c>
      <c r="G66" s="20">
        <f t="shared" si="12"/>
        <v>0</v>
      </c>
      <c r="H66" s="20">
        <f t="shared" si="12"/>
        <v>0</v>
      </c>
      <c r="I66" s="20">
        <f t="shared" si="12"/>
        <v>0</v>
      </c>
      <c r="J66" s="20">
        <f t="shared" si="12"/>
        <v>0</v>
      </c>
      <c r="K66" s="20">
        <f t="shared" si="12"/>
        <v>0</v>
      </c>
      <c r="L66" s="33">
        <f t="shared" si="12"/>
        <v>0</v>
      </c>
      <c r="M66" s="20">
        <f t="shared" si="12"/>
        <v>0</v>
      </c>
      <c r="N66" s="19">
        <f>SUM(N65-N64)</f>
        <v>11.44</v>
      </c>
      <c r="O66" s="4"/>
    </row>
    <row r="67" spans="1:16" ht="14.25" x14ac:dyDescent="0.2">
      <c r="A67" s="13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1"/>
      <c r="M67" s="20"/>
      <c r="N67" s="12"/>
      <c r="O67" s="4"/>
    </row>
    <row r="68" spans="1:16" ht="14.25" x14ac:dyDescent="0.2">
      <c r="A68" s="13" t="s">
        <v>41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1"/>
      <c r="M68" s="20"/>
      <c r="N68" s="12"/>
      <c r="O68" s="4"/>
    </row>
    <row r="69" spans="1:16" ht="14.25" x14ac:dyDescent="0.2">
      <c r="A69" s="13" t="s">
        <v>33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1">
        <v>0</v>
      </c>
      <c r="M69" s="20">
        <v>0</v>
      </c>
      <c r="N69" s="12">
        <f>SUM(B69:M69)</f>
        <v>0</v>
      </c>
      <c r="O69" s="4"/>
    </row>
    <row r="70" spans="1:16" ht="14.25" x14ac:dyDescent="0.2">
      <c r="A70" s="13" t="s">
        <v>34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1">
        <v>0</v>
      </c>
      <c r="M70" s="20">
        <v>0</v>
      </c>
      <c r="N70" s="12">
        <f>SUM(B70:M70)</f>
        <v>0</v>
      </c>
      <c r="O70" s="4"/>
    </row>
    <row r="71" spans="1:16" ht="14.25" x14ac:dyDescent="0.2">
      <c r="A71" s="13" t="s">
        <v>35</v>
      </c>
      <c r="B71" s="20">
        <f t="shared" ref="B71:N71" si="13">SUM(B70-B69)</f>
        <v>0</v>
      </c>
      <c r="C71" s="20">
        <f t="shared" si="13"/>
        <v>0</v>
      </c>
      <c r="D71" s="20">
        <f t="shared" si="13"/>
        <v>0</v>
      </c>
      <c r="E71" s="20">
        <f t="shared" si="13"/>
        <v>0</v>
      </c>
      <c r="F71" s="20">
        <f t="shared" si="13"/>
        <v>0</v>
      </c>
      <c r="G71" s="20">
        <f t="shared" si="13"/>
        <v>0</v>
      </c>
      <c r="H71" s="20">
        <f t="shared" si="13"/>
        <v>0</v>
      </c>
      <c r="I71" s="20">
        <f t="shared" si="13"/>
        <v>0</v>
      </c>
      <c r="J71" s="20">
        <f t="shared" si="13"/>
        <v>0</v>
      </c>
      <c r="K71" s="20">
        <f t="shared" si="13"/>
        <v>0</v>
      </c>
      <c r="L71" s="33">
        <f t="shared" si="13"/>
        <v>0</v>
      </c>
      <c r="M71" s="20">
        <f t="shared" si="13"/>
        <v>0</v>
      </c>
      <c r="N71" s="30">
        <f t="shared" si="13"/>
        <v>0</v>
      </c>
      <c r="O71" s="4"/>
    </row>
    <row r="72" spans="1:16" ht="14.25" x14ac:dyDescent="0.2">
      <c r="A72" s="13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12"/>
      <c r="O72" s="4"/>
    </row>
    <row r="73" spans="1:16" ht="14.25" x14ac:dyDescent="0.2">
      <c r="A73" s="13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12"/>
      <c r="O73" s="4"/>
    </row>
    <row r="74" spans="1:16" ht="14.25" x14ac:dyDescent="0.2">
      <c r="A74" s="34" t="s">
        <v>13</v>
      </c>
      <c r="B74" s="20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2"/>
      <c r="O74" s="4"/>
    </row>
    <row r="75" spans="1:16" ht="15" x14ac:dyDescent="0.25">
      <c r="A75" s="13" t="s">
        <v>28</v>
      </c>
      <c r="B75" s="35">
        <f t="shared" ref="B75:N76" si="14">SUM(B12+B19+B23+B27+B32+B39+B59)</f>
        <v>92440.209999999992</v>
      </c>
      <c r="C75" s="35">
        <f t="shared" si="14"/>
        <v>97695.679999999993</v>
      </c>
      <c r="D75" s="35">
        <f t="shared" si="14"/>
        <v>95188.76999999999</v>
      </c>
      <c r="E75" s="35">
        <f t="shared" si="14"/>
        <v>94877.059999999983</v>
      </c>
      <c r="F75" s="35">
        <f t="shared" si="14"/>
        <v>96392.790000000008</v>
      </c>
      <c r="G75" s="35">
        <f t="shared" si="14"/>
        <v>97334.57</v>
      </c>
      <c r="H75" s="35">
        <f t="shared" si="14"/>
        <v>93567.48000000001</v>
      </c>
      <c r="I75" s="35">
        <f t="shared" si="14"/>
        <v>96068.26</v>
      </c>
      <c r="J75" s="35">
        <f t="shared" si="14"/>
        <v>91840.540000000008</v>
      </c>
      <c r="K75" s="35">
        <f t="shared" si="14"/>
        <v>89270.51</v>
      </c>
      <c r="L75" s="35">
        <f t="shared" si="14"/>
        <v>90514.92</v>
      </c>
      <c r="M75" s="35">
        <f t="shared" si="14"/>
        <v>117201.7</v>
      </c>
      <c r="N75" s="36">
        <f t="shared" si="14"/>
        <v>1152392.4899999998</v>
      </c>
      <c r="O75" s="4"/>
      <c r="P75" s="4"/>
    </row>
    <row r="76" spans="1:16" ht="15" x14ac:dyDescent="0.25">
      <c r="A76" s="13" t="s">
        <v>29</v>
      </c>
      <c r="B76" s="35">
        <f t="shared" si="14"/>
        <v>104724.62999999999</v>
      </c>
      <c r="C76" s="35">
        <f t="shared" si="14"/>
        <v>96885.790000000008</v>
      </c>
      <c r="D76" s="35">
        <f t="shared" si="14"/>
        <v>100553.26000000001</v>
      </c>
      <c r="E76" s="35">
        <f t="shared" si="14"/>
        <v>79341.240000000005</v>
      </c>
      <c r="F76" s="35">
        <f t="shared" si="14"/>
        <v>96500.329999999987</v>
      </c>
      <c r="G76" s="35">
        <f t="shared" si="14"/>
        <v>90503.21</v>
      </c>
      <c r="H76" s="35">
        <f t="shared" si="14"/>
        <v>89724.450000000012</v>
      </c>
      <c r="I76" s="35">
        <f t="shared" si="14"/>
        <v>89543.37</v>
      </c>
      <c r="J76" s="35">
        <f t="shared" si="14"/>
        <v>71285.56</v>
      </c>
      <c r="K76" s="35">
        <f t="shared" si="14"/>
        <v>77069.759999999995</v>
      </c>
      <c r="L76" s="35">
        <f t="shared" si="14"/>
        <v>79205.349999999991</v>
      </c>
      <c r="M76" s="35">
        <f t="shared" si="14"/>
        <v>95451.14</v>
      </c>
      <c r="N76" s="36">
        <f t="shared" si="14"/>
        <v>1070788.0900000001</v>
      </c>
      <c r="O76" s="4"/>
      <c r="P76" s="4"/>
    </row>
    <row r="77" spans="1:16" ht="15" x14ac:dyDescent="0.25">
      <c r="A77" s="13" t="s">
        <v>30</v>
      </c>
      <c r="B77" s="37">
        <f>SUM(B76-B75)</f>
        <v>12284.419999999998</v>
      </c>
      <c r="C77" s="37">
        <f>SUM(C76-C75)</f>
        <v>-809.88999999998487</v>
      </c>
      <c r="D77" s="37">
        <f>SUM(D76-D75)</f>
        <v>5364.4900000000198</v>
      </c>
      <c r="E77" s="37">
        <f>SUM(E76-E75)</f>
        <v>-15535.819999999978</v>
      </c>
      <c r="F77" s="37">
        <f t="shared" ref="F77:L77" si="15">SUM(F76-F75)</f>
        <v>107.53999999997905</v>
      </c>
      <c r="G77" s="37">
        <f t="shared" si="15"/>
        <v>-6831.3600000000006</v>
      </c>
      <c r="H77" s="37">
        <f t="shared" si="15"/>
        <v>-3843.0299999999988</v>
      </c>
      <c r="I77" s="37">
        <f t="shared" si="15"/>
        <v>-6524.8899999999994</v>
      </c>
      <c r="J77" s="37">
        <f t="shared" si="15"/>
        <v>-20554.98000000001</v>
      </c>
      <c r="K77" s="37">
        <f>SUM(K76-K75)</f>
        <v>-12200.75</v>
      </c>
      <c r="L77" s="37">
        <f t="shared" si="15"/>
        <v>-11309.570000000007</v>
      </c>
      <c r="M77" s="37">
        <f>SUM(M76-M75)</f>
        <v>-21750.559999999998</v>
      </c>
      <c r="N77" s="38">
        <f>SUM(B77:M77)</f>
        <v>-81604.39999999998</v>
      </c>
      <c r="O77" s="4"/>
    </row>
    <row r="78" spans="1:16" ht="14.25" x14ac:dyDescent="0.2">
      <c r="A78" s="13"/>
      <c r="B78" s="20"/>
      <c r="C78" s="14"/>
      <c r="D78" s="14"/>
      <c r="E78" s="14"/>
      <c r="F78" s="39"/>
      <c r="G78" s="10"/>
      <c r="H78" s="11"/>
      <c r="I78" s="11"/>
      <c r="J78" s="11"/>
      <c r="K78" s="11"/>
      <c r="L78" s="11"/>
      <c r="M78" s="11"/>
      <c r="N78" s="12"/>
      <c r="O78" s="4"/>
    </row>
    <row r="79" spans="1:16" ht="15" thickBot="1" x14ac:dyDescent="0.25">
      <c r="A79" s="40"/>
      <c r="B79" s="41"/>
      <c r="C79" s="42"/>
      <c r="D79" s="42"/>
      <c r="E79" s="42"/>
      <c r="F79" s="43"/>
      <c r="G79" s="44"/>
      <c r="H79" s="45"/>
      <c r="I79" s="45"/>
      <c r="J79" s="45"/>
      <c r="K79" s="45"/>
      <c r="L79" s="45"/>
      <c r="M79" s="45"/>
      <c r="N79" s="46"/>
    </row>
    <row r="80" spans="1:16" ht="13.5" thickTop="1" x14ac:dyDescent="0.2">
      <c r="B80" s="47"/>
      <c r="C80" s="24"/>
      <c r="D80" s="48"/>
      <c r="E80" s="48"/>
      <c r="F80" s="48"/>
    </row>
    <row r="81" spans="1:14" x14ac:dyDescent="0.2">
      <c r="B81" s="47"/>
      <c r="C81" s="47"/>
      <c r="D81" s="47"/>
      <c r="E81" s="49"/>
      <c r="F81" s="47"/>
      <c r="G81" s="47"/>
      <c r="H81" s="47"/>
      <c r="I81" s="47"/>
      <c r="J81" s="47"/>
      <c r="K81" s="47"/>
      <c r="L81" s="47"/>
      <c r="M81" s="47"/>
      <c r="N81" s="47"/>
    </row>
    <row r="82" spans="1:14" ht="15" x14ac:dyDescent="0.25">
      <c r="A82" s="2" t="s">
        <v>42</v>
      </c>
      <c r="B82" s="50"/>
      <c r="C82" s="48"/>
      <c r="D82" s="24"/>
      <c r="E82" s="24"/>
      <c r="F82" s="24"/>
    </row>
    <row r="83" spans="1:14" x14ac:dyDescent="0.2">
      <c r="A83" s="2" t="s">
        <v>43</v>
      </c>
      <c r="B83" s="24"/>
      <c r="C83" s="48"/>
      <c r="D83" s="24"/>
      <c r="E83" s="24"/>
      <c r="F83" s="24"/>
    </row>
    <row r="84" spans="1:14" x14ac:dyDescent="0.2">
      <c r="D84" s="4"/>
    </row>
  </sheetData>
  <mergeCells count="20">
    <mergeCell ref="I9:I10"/>
    <mergeCell ref="J9:J10"/>
    <mergeCell ref="K9:K10"/>
    <mergeCell ref="L9:L10"/>
    <mergeCell ref="F9:F10"/>
    <mergeCell ref="A1:N1"/>
    <mergeCell ref="A2:N2"/>
    <mergeCell ref="A3:N3"/>
    <mergeCell ref="A4:N4"/>
    <mergeCell ref="A5:N5"/>
    <mergeCell ref="A6:N6"/>
    <mergeCell ref="A9:A10"/>
    <mergeCell ref="B9:B10"/>
    <mergeCell ref="C9:C10"/>
    <mergeCell ref="D9:D10"/>
    <mergeCell ref="E9:E10"/>
    <mergeCell ref="M9:M10"/>
    <mergeCell ref="N9:N10"/>
    <mergeCell ref="G9:G10"/>
    <mergeCell ref="H9:H10"/>
  </mergeCells>
  <printOptions horizontalCentered="1"/>
  <pageMargins left="0" right="0" top="0.19685039370078741" bottom="0" header="0" footer="0"/>
  <pageSetup scale="5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CUMP</vt:lpstr>
      <vt:lpstr>CUMP!Área_de_impresión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Nuñez Mendoza</dc:creator>
  <cp:lastModifiedBy>Leticia Nuñez Mendoza</cp:lastModifiedBy>
  <cp:lastPrinted>2018-01-22T18:20:53Z</cp:lastPrinted>
  <dcterms:created xsi:type="dcterms:W3CDTF">2018-01-11T16:13:18Z</dcterms:created>
  <dcterms:modified xsi:type="dcterms:W3CDTF">2018-01-22T20:23:27Z</dcterms:modified>
</cp:coreProperties>
</file>